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30"/>
  <workbookPr/>
  <mc:AlternateContent xmlns:mc="http://schemas.openxmlformats.org/markup-compatibility/2006">
    <mc:Choice Requires="x15">
      <x15ac:absPath xmlns:x15ac="http://schemas.microsoft.com/office/spreadsheetml/2010/11/ac" url="H:\Rashmi\BSC mods\P443\"/>
    </mc:Choice>
  </mc:AlternateContent>
  <xr:revisionPtr revIDLastSave="0" documentId="8_{E34F0754-E2DD-43CB-8BF5-73740CDFDDE0}" xr6:coauthVersionLast="47" xr6:coauthVersionMax="47" xr10:uidLastSave="{00000000-0000-0000-0000-000000000000}"/>
  <bookViews>
    <workbookView xWindow="0" yWindow="0" windowWidth="19200" windowHeight="8304" xr2:uid="{00000000-000D-0000-FFFF-FFFF00000000}"/>
  </bookViews>
  <sheets>
    <sheet name="Sheet1" sheetId="1" r:id="rId1"/>
  </sheets>
  <definedNames>
    <definedName name="AlternativePrice">Sheet1!$C$13</definedName>
    <definedName name="InterconnectorPrice">Sheet1!$C$11</definedName>
    <definedName name="InterconnectorVolume">Sheet1!$C$10</definedName>
    <definedName name="Long">Sheet1!$C$16</definedName>
    <definedName name="RCRCVolume">Sheet1!$C$17</definedName>
    <definedName name="Short">Sheet1!$C$15</definedName>
    <definedName name="VOLL">Sheet1!$C$12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2" i="1" s="1"/>
  <c r="C20" i="1"/>
  <c r="C24" i="1" s="1"/>
  <c r="C19" i="1"/>
  <c r="C23" i="1" s="1"/>
  <c r="C25" i="1" l="1"/>
  <c r="C26" i="1" s="1"/>
</calcChain>
</file>

<file path=xl/sharedStrings.xml><?xml version="1.0" encoding="utf-8"?>
<sst xmlns="http://schemas.openxmlformats.org/spreadsheetml/2006/main" count="23" uniqueCount="23">
  <si>
    <t>A Simple Model of Cashflows Under P443 Proposed/Alternative</t>
  </si>
  <si>
    <t>Assumptions</t>
  </si>
  <si>
    <t>NGESO is buying power over Interconnectors for energy reasons (not system)</t>
  </si>
  <si>
    <t>Under current baseline, these trades set the Imbalance Price (i.e. are not entirely removed by NIV tagging)</t>
  </si>
  <si>
    <t>Effect of P443 (Proposed or Alternative) is to reduce the Imbalance Price (e.g. to VoLL or below)</t>
  </si>
  <si>
    <t>Model Inputs:</t>
  </si>
  <si>
    <t>Volume of power (MWh) purchased over Interconnector(s):</t>
  </si>
  <si>
    <t>Price of Interconnector trades (£/MWh):</t>
  </si>
  <si>
    <t>BSC VoLL (£/MWh)</t>
  </si>
  <si>
    <t>Average price (in BSUoS) of actions replacing Interconnector trades (under P443 Alternative):</t>
  </si>
  <si>
    <t>Volume of Final Demand (MWh):</t>
  </si>
  <si>
    <t>Total short positions (MWh):</t>
  </si>
  <si>
    <t>Total long positions (MWh):</t>
  </si>
  <si>
    <t>Volume of QCE (used to redistribute RCRC):</t>
  </si>
  <si>
    <t>Calculations:</t>
  </si>
  <si>
    <t>Imbalance Price (current baseline):</t>
  </si>
  <si>
    <t>Imbalance Price (P443 Proposed or Alternative):</t>
  </si>
  <si>
    <t>Decrease in BSUoS costs from P443 Alternative (£):</t>
  </si>
  <si>
    <t>Decrease in BSUoS costs from P443 Alternative (£/MWh):</t>
  </si>
  <si>
    <t>Money recovered through Imbalance (current baseline):</t>
  </si>
  <si>
    <t>Money recovered through Imbalance (P443):</t>
  </si>
  <si>
    <t>Reduction in RCRC redistributed (£)</t>
  </si>
  <si>
    <t>Reduction in RCRC redistributed (£/MWh)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</si>
</sst>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164" fontId="0" fillId="0" borderId="1" xfId="0" applyNumberFormat="1" applyBorder="1"/>
    <xf numFmtId="165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6"/>
  <sheetViews>
    <sheetView tabSelected="1" workbookViewId="0">
      <selection activeCell="C26" sqref="C26"/>
    </sheetView>
  </sheetViews>
  <sheetFormatPr defaultRowHeight="14.45"/>
  <cols>
    <col min="2" max="2" width="50.42578125" customWidth="1"/>
    <col min="3" max="3" width="24.28515625" customWidth="1"/>
  </cols>
  <sheetData>
    <row r="2" spans="2:3" ht="15" thickBot="1"/>
    <row r="3" spans="2:3" ht="18.600000000000001" thickBot="1">
      <c r="B3" s="7" t="s">
        <v>0</v>
      </c>
      <c r="C3" s="8"/>
    </row>
    <row r="4" spans="2:3" ht="15.6">
      <c r="B4" s="9" t="s">
        <v>1</v>
      </c>
      <c r="C4" s="10"/>
    </row>
    <row r="5" spans="2:3" ht="24.6" customHeight="1">
      <c r="B5" s="11" t="s">
        <v>2</v>
      </c>
      <c r="C5" s="12"/>
    </row>
    <row r="6" spans="2:3" ht="28.15" customHeight="1">
      <c r="B6" s="13" t="s">
        <v>3</v>
      </c>
      <c r="C6" s="14"/>
    </row>
    <row r="7" spans="2:3" ht="33.6" customHeight="1" thickBot="1">
      <c r="B7" s="15" t="s">
        <v>4</v>
      </c>
      <c r="C7" s="16"/>
    </row>
    <row r="9" spans="2:3" ht="15.6">
      <c r="B9" s="6" t="s">
        <v>5</v>
      </c>
      <c r="C9" s="6"/>
    </row>
    <row r="10" spans="2:3">
      <c r="B10" s="1" t="s">
        <v>6</v>
      </c>
      <c r="C10" s="1">
        <v>3000</v>
      </c>
    </row>
    <row r="11" spans="2:3">
      <c r="B11" s="1" t="s">
        <v>7</v>
      </c>
      <c r="C11" s="1">
        <v>9500</v>
      </c>
    </row>
    <row r="12" spans="2:3">
      <c r="B12" s="1" t="s">
        <v>8</v>
      </c>
      <c r="C12" s="1">
        <v>6000</v>
      </c>
    </row>
    <row r="13" spans="2:3" ht="28.9">
      <c r="B13" s="2" t="s">
        <v>9</v>
      </c>
      <c r="C13" s="3">
        <v>6000</v>
      </c>
    </row>
    <row r="14" spans="2:3">
      <c r="B14" s="2" t="s">
        <v>10</v>
      </c>
      <c r="C14" s="3">
        <v>35000</v>
      </c>
    </row>
    <row r="15" spans="2:3">
      <c r="B15" s="2" t="s">
        <v>11</v>
      </c>
      <c r="C15" s="3">
        <v>10000</v>
      </c>
    </row>
    <row r="16" spans="2:3">
      <c r="B16" s="2" t="s">
        <v>12</v>
      </c>
      <c r="C16" s="3">
        <v>1000</v>
      </c>
    </row>
    <row r="17" spans="2:3">
      <c r="B17" s="2" t="s">
        <v>13</v>
      </c>
      <c r="C17" s="3">
        <v>60000</v>
      </c>
    </row>
    <row r="18" spans="2:3" ht="15.6">
      <c r="B18" s="6" t="s">
        <v>14</v>
      </c>
      <c r="C18" s="6"/>
    </row>
    <row r="19" spans="2:3">
      <c r="B19" s="1" t="s">
        <v>15</v>
      </c>
      <c r="C19" s="1">
        <f>InterconnectorPrice</f>
        <v>9500</v>
      </c>
    </row>
    <row r="20" spans="2:3">
      <c r="B20" s="1" t="s">
        <v>16</v>
      </c>
      <c r="C20" s="1">
        <f>VOLL</f>
        <v>6000</v>
      </c>
    </row>
    <row r="21" spans="2:3">
      <c r="B21" s="1" t="s">
        <v>17</v>
      </c>
      <c r="C21" s="4">
        <f>InterconnectorVolume*(InterconnectorPrice-AlternativePrice)</f>
        <v>10500000</v>
      </c>
    </row>
    <row r="22" spans="2:3">
      <c r="B22" s="1" t="s">
        <v>18</v>
      </c>
      <c r="C22" s="5">
        <f>C21/C14</f>
        <v>300</v>
      </c>
    </row>
    <row r="23" spans="2:3">
      <c r="B23" s="1" t="s">
        <v>19</v>
      </c>
      <c r="C23" s="4">
        <f>(Short-Long)*C19</f>
        <v>85500000</v>
      </c>
    </row>
    <row r="24" spans="2:3">
      <c r="B24" s="1" t="s">
        <v>20</v>
      </c>
      <c r="C24" s="4">
        <f>(Short-Long)*C20</f>
        <v>54000000</v>
      </c>
    </row>
    <row r="25" spans="2:3">
      <c r="B25" s="1" t="s">
        <v>21</v>
      </c>
      <c r="C25" s="4">
        <f>C23-C24</f>
        <v>31500000</v>
      </c>
    </row>
    <row r="26" spans="2:3">
      <c r="B26" s="1" t="s">
        <v>22</v>
      </c>
      <c r="C26" s="5">
        <f>C25/RCRCVolume</f>
        <v>525</v>
      </c>
    </row>
  </sheetData>
  <mergeCells count="7">
    <mergeCell ref="B9:C9"/>
    <mergeCell ref="B18:C18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435335D1D1A459010274D9CA7E1EB" ma:contentTypeVersion="12" ma:contentTypeDescription="Create a new document." ma:contentTypeScope="" ma:versionID="a85b4a77a2d44ddfd7ff0d74fceebc9f">
  <xsd:schema xmlns:xsd="http://www.w3.org/2001/XMLSchema" xmlns:xs="http://www.w3.org/2001/XMLSchema" xmlns:p="http://schemas.microsoft.com/office/2006/metadata/properties" xmlns:ns2="8bbba200-4596-4611-8f23-11d44d490119" xmlns:ns3="2591dec7-6ff9-496b-8319-934e1f371836" targetNamespace="http://schemas.microsoft.com/office/2006/metadata/properties" ma:root="true" ma:fieldsID="d15cdcc66ccd8651e18316f95b9c08e0" ns2:_="" ns3:_="">
    <xsd:import namespace="8bbba200-4596-4611-8f23-11d44d490119"/>
    <xsd:import namespace="2591dec7-6ff9-496b-8319-934e1f371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ba200-4596-4611-8f23-11d44d4901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1dec7-6ff9-496b-8319-934e1f371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8F8716-3035-4B35-85D5-FCA94C5E8B68}"/>
</file>

<file path=customXml/itemProps2.xml><?xml version="1.0" encoding="utf-8"?>
<ds:datastoreItem xmlns:ds="http://schemas.openxmlformats.org/officeDocument/2006/customXml" ds:itemID="{F8A86E3D-3018-42B0-94B7-49422725A8AF}"/>
</file>

<file path=customXml/itemProps3.xml><?xml version="1.0" encoding="utf-8"?>
<ds:datastoreItem xmlns:ds="http://schemas.openxmlformats.org/officeDocument/2006/customXml" ds:itemID="{4CE6F405-7C01-4EA9-B8BD-0E7AEF4FA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ELEXON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Lucas</dc:creator>
  <cp:keywords/>
  <dc:description/>
  <cp:lastModifiedBy/>
  <cp:revision/>
  <dcterms:created xsi:type="dcterms:W3CDTF">2022-11-30T11:22:12Z</dcterms:created>
  <dcterms:modified xsi:type="dcterms:W3CDTF">2022-12-06T10:27:21Z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0x010100D3D435335D1D1A459010274D9CA7E1EB</vt:lpwstr>
  </property>
</Properties>
</file>