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SC Operations\Change Management &amp; CCS\CCS\Public\SVG\2019\223 - September\Papers\FINAL\PUBLIC\PDF\"/>
    </mc:Choice>
  </mc:AlternateContent>
  <bookViews>
    <workbookView xWindow="12948" yWindow="1992" windowWidth="7548" windowHeight="6156" tabRatio="423" firstSheet="4" activeTab="4"/>
  </bookViews>
  <sheets>
    <sheet name="Results" sheetId="1" state="hidden" r:id="rId1"/>
    <sheet name="800 Regimes" sheetId="5" state="hidden" r:id="rId2"/>
    <sheet name="Calc" sheetId="2" state="hidden" r:id="rId3"/>
    <sheet name="Sunrise_set" sheetId="4" state="hidden" r:id="rId4"/>
    <sheet name="VPSR Entry" sheetId="9" r:id="rId5"/>
    <sheet name="Dropdowns" sheetId="10" state="hidden" r:id="rId6"/>
  </sheets>
  <definedNames>
    <definedName name="deleteit">#REF!</definedName>
    <definedName name="look1">Sunrise_set!$B$1:$AC$368</definedName>
    <definedName name="look2">Calc!$X$14:$Y$27</definedName>
    <definedName name="lookupPECU">'800 Regimes'!$A$2:$Q$31</definedName>
    <definedName name="lookx">Calc!$AB$2:$AI$5</definedName>
  </definedNames>
  <calcPr calcId="162913"/>
</workbook>
</file>

<file path=xl/calcChain.xml><?xml version="1.0" encoding="utf-8"?>
<calcChain xmlns="http://schemas.openxmlformats.org/spreadsheetml/2006/main">
  <c r="P5" i="1" l="1"/>
  <c r="O5" i="1"/>
  <c r="N5" i="1"/>
  <c r="M5" i="1"/>
  <c r="L5" i="1"/>
  <c r="K5" i="1"/>
  <c r="J5" i="1"/>
  <c r="I5" i="1"/>
  <c r="H5" i="1"/>
  <c r="G5" i="1"/>
  <c r="F5" i="1"/>
  <c r="E5" i="1"/>
  <c r="D5" i="1"/>
  <c r="C5" i="1"/>
  <c r="Y8" i="2" l="1"/>
  <c r="AE4" i="4" s="1"/>
  <c r="AE3" i="4" l="1"/>
  <c r="B2" i="2" s="1"/>
  <c r="Z8" i="2"/>
  <c r="AF5" i="4" s="1"/>
  <c r="I5" i="2" l="1"/>
  <c r="I4" i="2"/>
  <c r="F2" i="2"/>
  <c r="I2" i="2" l="1"/>
  <c r="J2" i="2"/>
  <c r="L2" i="2" l="1"/>
  <c r="AF3" i="4"/>
  <c r="Y30" i="2"/>
  <c r="V36" i="2"/>
  <c r="V13" i="2" l="1"/>
  <c r="V15" i="2" s="1"/>
  <c r="V16" i="2" s="1"/>
  <c r="V17" i="2" s="1"/>
  <c r="D2" i="2" l="1"/>
  <c r="O2" i="2" s="1"/>
  <c r="Z30" i="2" l="1"/>
  <c r="AA30" i="2" s="1"/>
  <c r="J367" i="2" l="1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L5" i="2" s="1"/>
  <c r="J4" i="2"/>
  <c r="J3" i="2"/>
  <c r="F215" i="2" l="1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I367" i="2" l="1"/>
  <c r="L367" i="2" s="1"/>
  <c r="I366" i="2"/>
  <c r="L366" i="2" s="1"/>
  <c r="I365" i="2"/>
  <c r="L365" i="2" s="1"/>
  <c r="I364" i="2"/>
  <c r="L364" i="2" s="1"/>
  <c r="I363" i="2"/>
  <c r="L363" i="2" s="1"/>
  <c r="I362" i="2"/>
  <c r="L362" i="2" s="1"/>
  <c r="I361" i="2"/>
  <c r="L361" i="2" s="1"/>
  <c r="I360" i="2"/>
  <c r="L360" i="2" s="1"/>
  <c r="I359" i="2"/>
  <c r="L359" i="2" s="1"/>
  <c r="I358" i="2"/>
  <c r="L358" i="2" s="1"/>
  <c r="I357" i="2"/>
  <c r="L357" i="2" s="1"/>
  <c r="I356" i="2"/>
  <c r="L356" i="2" s="1"/>
  <c r="I355" i="2"/>
  <c r="L355" i="2" s="1"/>
  <c r="I354" i="2"/>
  <c r="L354" i="2" s="1"/>
  <c r="I353" i="2"/>
  <c r="L353" i="2" s="1"/>
  <c r="I352" i="2"/>
  <c r="L352" i="2" s="1"/>
  <c r="I351" i="2"/>
  <c r="L351" i="2" s="1"/>
  <c r="I350" i="2"/>
  <c r="L350" i="2" s="1"/>
  <c r="I349" i="2"/>
  <c r="L349" i="2" s="1"/>
  <c r="I348" i="2"/>
  <c r="L348" i="2" s="1"/>
  <c r="I347" i="2"/>
  <c r="L347" i="2" s="1"/>
  <c r="I346" i="2"/>
  <c r="L346" i="2" s="1"/>
  <c r="I345" i="2"/>
  <c r="L345" i="2" s="1"/>
  <c r="I344" i="2"/>
  <c r="L344" i="2" s="1"/>
  <c r="I343" i="2"/>
  <c r="L343" i="2" s="1"/>
  <c r="I342" i="2"/>
  <c r="L342" i="2" s="1"/>
  <c r="I341" i="2"/>
  <c r="L341" i="2" s="1"/>
  <c r="I340" i="2"/>
  <c r="L340" i="2" s="1"/>
  <c r="I339" i="2"/>
  <c r="L339" i="2" s="1"/>
  <c r="I338" i="2"/>
  <c r="L338" i="2" s="1"/>
  <c r="I337" i="2"/>
  <c r="L337" i="2" s="1"/>
  <c r="I336" i="2"/>
  <c r="L336" i="2" s="1"/>
  <c r="I335" i="2"/>
  <c r="L335" i="2" s="1"/>
  <c r="I334" i="2"/>
  <c r="L334" i="2" s="1"/>
  <c r="I333" i="2"/>
  <c r="L333" i="2" s="1"/>
  <c r="I332" i="2"/>
  <c r="L332" i="2" s="1"/>
  <c r="I331" i="2"/>
  <c r="L331" i="2" s="1"/>
  <c r="I330" i="2"/>
  <c r="L330" i="2" s="1"/>
  <c r="I329" i="2"/>
  <c r="L329" i="2" s="1"/>
  <c r="I328" i="2"/>
  <c r="L328" i="2" s="1"/>
  <c r="I327" i="2"/>
  <c r="L327" i="2" s="1"/>
  <c r="I326" i="2"/>
  <c r="L326" i="2" s="1"/>
  <c r="I325" i="2"/>
  <c r="L325" i="2" s="1"/>
  <c r="I324" i="2"/>
  <c r="L324" i="2" s="1"/>
  <c r="I323" i="2"/>
  <c r="L323" i="2" s="1"/>
  <c r="I322" i="2"/>
  <c r="L322" i="2" s="1"/>
  <c r="I321" i="2"/>
  <c r="L321" i="2" s="1"/>
  <c r="I320" i="2"/>
  <c r="L320" i="2" s="1"/>
  <c r="I319" i="2"/>
  <c r="L319" i="2" s="1"/>
  <c r="I318" i="2"/>
  <c r="L318" i="2" s="1"/>
  <c r="I317" i="2"/>
  <c r="L317" i="2" s="1"/>
  <c r="I316" i="2"/>
  <c r="L316" i="2" s="1"/>
  <c r="I315" i="2"/>
  <c r="L315" i="2" s="1"/>
  <c r="I314" i="2"/>
  <c r="L314" i="2" s="1"/>
  <c r="I313" i="2"/>
  <c r="L313" i="2" s="1"/>
  <c r="I312" i="2"/>
  <c r="L312" i="2" s="1"/>
  <c r="I311" i="2"/>
  <c r="L311" i="2" s="1"/>
  <c r="I310" i="2"/>
  <c r="L310" i="2" s="1"/>
  <c r="I309" i="2"/>
  <c r="L309" i="2" s="1"/>
  <c r="I308" i="2"/>
  <c r="L308" i="2" s="1"/>
  <c r="I307" i="2"/>
  <c r="L307" i="2" s="1"/>
  <c r="I306" i="2"/>
  <c r="L306" i="2" s="1"/>
  <c r="I305" i="2"/>
  <c r="L305" i="2" s="1"/>
  <c r="I304" i="2"/>
  <c r="L304" i="2" s="1"/>
  <c r="I303" i="2"/>
  <c r="L303" i="2" s="1"/>
  <c r="I302" i="2"/>
  <c r="L302" i="2" s="1"/>
  <c r="I301" i="2"/>
  <c r="L301" i="2" s="1"/>
  <c r="I300" i="2"/>
  <c r="L300" i="2" s="1"/>
  <c r="I299" i="2"/>
  <c r="L299" i="2" s="1"/>
  <c r="I298" i="2"/>
  <c r="L298" i="2" s="1"/>
  <c r="I297" i="2"/>
  <c r="L297" i="2" s="1"/>
  <c r="I296" i="2"/>
  <c r="L296" i="2" s="1"/>
  <c r="I295" i="2"/>
  <c r="L295" i="2" s="1"/>
  <c r="I294" i="2"/>
  <c r="L294" i="2" s="1"/>
  <c r="I293" i="2"/>
  <c r="L293" i="2" s="1"/>
  <c r="I292" i="2"/>
  <c r="L292" i="2" s="1"/>
  <c r="I291" i="2"/>
  <c r="L291" i="2" s="1"/>
  <c r="I290" i="2"/>
  <c r="L290" i="2" s="1"/>
  <c r="I289" i="2"/>
  <c r="L289" i="2" s="1"/>
  <c r="I288" i="2"/>
  <c r="L288" i="2" s="1"/>
  <c r="I287" i="2"/>
  <c r="L287" i="2" s="1"/>
  <c r="I286" i="2"/>
  <c r="L286" i="2" s="1"/>
  <c r="I285" i="2"/>
  <c r="L285" i="2" s="1"/>
  <c r="I284" i="2"/>
  <c r="L284" i="2" s="1"/>
  <c r="I283" i="2"/>
  <c r="L283" i="2" s="1"/>
  <c r="I282" i="2"/>
  <c r="L282" i="2" s="1"/>
  <c r="I281" i="2"/>
  <c r="L281" i="2" s="1"/>
  <c r="I280" i="2"/>
  <c r="L280" i="2" s="1"/>
  <c r="I279" i="2"/>
  <c r="L279" i="2" s="1"/>
  <c r="I278" i="2"/>
  <c r="L278" i="2" s="1"/>
  <c r="I277" i="2"/>
  <c r="L277" i="2" s="1"/>
  <c r="I276" i="2"/>
  <c r="L276" i="2" s="1"/>
  <c r="I275" i="2"/>
  <c r="L275" i="2" s="1"/>
  <c r="I274" i="2"/>
  <c r="L274" i="2" s="1"/>
  <c r="I273" i="2"/>
  <c r="L273" i="2" s="1"/>
  <c r="I272" i="2"/>
  <c r="L272" i="2" s="1"/>
  <c r="I271" i="2"/>
  <c r="L271" i="2" s="1"/>
  <c r="I270" i="2"/>
  <c r="L270" i="2" s="1"/>
  <c r="I269" i="2"/>
  <c r="L269" i="2" s="1"/>
  <c r="I268" i="2"/>
  <c r="L268" i="2" s="1"/>
  <c r="I267" i="2"/>
  <c r="L267" i="2" s="1"/>
  <c r="I266" i="2"/>
  <c r="L266" i="2" s="1"/>
  <c r="I265" i="2"/>
  <c r="L265" i="2" s="1"/>
  <c r="I264" i="2"/>
  <c r="L264" i="2" s="1"/>
  <c r="I263" i="2"/>
  <c r="L263" i="2" s="1"/>
  <c r="I262" i="2"/>
  <c r="L262" i="2" s="1"/>
  <c r="I261" i="2"/>
  <c r="L261" i="2" s="1"/>
  <c r="I260" i="2"/>
  <c r="L260" i="2" s="1"/>
  <c r="I259" i="2"/>
  <c r="L259" i="2" s="1"/>
  <c r="I258" i="2"/>
  <c r="L258" i="2" s="1"/>
  <c r="I257" i="2"/>
  <c r="L257" i="2" s="1"/>
  <c r="I256" i="2"/>
  <c r="L256" i="2" s="1"/>
  <c r="I255" i="2"/>
  <c r="L255" i="2" s="1"/>
  <c r="I254" i="2"/>
  <c r="L254" i="2" s="1"/>
  <c r="I253" i="2"/>
  <c r="L253" i="2" s="1"/>
  <c r="I252" i="2"/>
  <c r="L252" i="2" s="1"/>
  <c r="I251" i="2"/>
  <c r="L251" i="2" s="1"/>
  <c r="I250" i="2"/>
  <c r="L250" i="2" s="1"/>
  <c r="I249" i="2"/>
  <c r="L249" i="2" s="1"/>
  <c r="I248" i="2"/>
  <c r="L248" i="2" s="1"/>
  <c r="I247" i="2"/>
  <c r="L247" i="2" s="1"/>
  <c r="I246" i="2"/>
  <c r="L246" i="2" s="1"/>
  <c r="I245" i="2"/>
  <c r="L245" i="2" s="1"/>
  <c r="I244" i="2"/>
  <c r="L244" i="2" s="1"/>
  <c r="I243" i="2"/>
  <c r="L243" i="2" s="1"/>
  <c r="I242" i="2"/>
  <c r="L242" i="2" s="1"/>
  <c r="I241" i="2"/>
  <c r="L241" i="2" s="1"/>
  <c r="I240" i="2"/>
  <c r="L240" i="2" s="1"/>
  <c r="I239" i="2"/>
  <c r="L239" i="2" s="1"/>
  <c r="I238" i="2"/>
  <c r="L238" i="2" s="1"/>
  <c r="I237" i="2"/>
  <c r="L237" i="2" s="1"/>
  <c r="I236" i="2"/>
  <c r="L236" i="2" s="1"/>
  <c r="I235" i="2"/>
  <c r="L235" i="2" s="1"/>
  <c r="I234" i="2"/>
  <c r="L234" i="2" s="1"/>
  <c r="I233" i="2"/>
  <c r="L233" i="2" s="1"/>
  <c r="I232" i="2"/>
  <c r="L232" i="2" s="1"/>
  <c r="I231" i="2"/>
  <c r="L231" i="2" s="1"/>
  <c r="I230" i="2"/>
  <c r="L230" i="2" s="1"/>
  <c r="I229" i="2"/>
  <c r="L229" i="2" s="1"/>
  <c r="I228" i="2"/>
  <c r="L228" i="2" s="1"/>
  <c r="I227" i="2"/>
  <c r="L227" i="2" s="1"/>
  <c r="I226" i="2"/>
  <c r="L226" i="2" s="1"/>
  <c r="I225" i="2"/>
  <c r="L225" i="2" s="1"/>
  <c r="I224" i="2"/>
  <c r="L224" i="2" s="1"/>
  <c r="I223" i="2"/>
  <c r="L223" i="2" s="1"/>
  <c r="I222" i="2"/>
  <c r="L222" i="2" s="1"/>
  <c r="I221" i="2"/>
  <c r="L221" i="2" s="1"/>
  <c r="I220" i="2"/>
  <c r="L220" i="2" s="1"/>
  <c r="I219" i="2"/>
  <c r="L219" i="2" s="1"/>
  <c r="I218" i="2"/>
  <c r="L218" i="2" s="1"/>
  <c r="I217" i="2"/>
  <c r="L217" i="2" s="1"/>
  <c r="I216" i="2"/>
  <c r="L216" i="2" s="1"/>
  <c r="I215" i="2"/>
  <c r="L215" i="2" s="1"/>
  <c r="I214" i="2"/>
  <c r="L214" i="2" s="1"/>
  <c r="I213" i="2"/>
  <c r="L213" i="2" s="1"/>
  <c r="I212" i="2"/>
  <c r="L212" i="2" s="1"/>
  <c r="I211" i="2"/>
  <c r="L211" i="2" s="1"/>
  <c r="I210" i="2"/>
  <c r="L210" i="2" s="1"/>
  <c r="I209" i="2"/>
  <c r="L209" i="2" s="1"/>
  <c r="I208" i="2"/>
  <c r="L208" i="2" s="1"/>
  <c r="I207" i="2"/>
  <c r="L207" i="2" s="1"/>
  <c r="I206" i="2"/>
  <c r="L206" i="2" s="1"/>
  <c r="I205" i="2"/>
  <c r="L205" i="2" s="1"/>
  <c r="I204" i="2"/>
  <c r="L204" i="2" s="1"/>
  <c r="I203" i="2"/>
  <c r="L203" i="2" s="1"/>
  <c r="I202" i="2"/>
  <c r="L202" i="2" s="1"/>
  <c r="I201" i="2"/>
  <c r="L201" i="2" s="1"/>
  <c r="I200" i="2"/>
  <c r="L200" i="2" s="1"/>
  <c r="I199" i="2"/>
  <c r="L199" i="2" s="1"/>
  <c r="I198" i="2"/>
  <c r="L198" i="2" s="1"/>
  <c r="I197" i="2"/>
  <c r="L197" i="2" s="1"/>
  <c r="I196" i="2"/>
  <c r="L196" i="2" s="1"/>
  <c r="I195" i="2"/>
  <c r="L195" i="2" s="1"/>
  <c r="I194" i="2"/>
  <c r="L194" i="2" s="1"/>
  <c r="I193" i="2"/>
  <c r="L193" i="2" s="1"/>
  <c r="I192" i="2"/>
  <c r="L192" i="2" s="1"/>
  <c r="I191" i="2"/>
  <c r="L191" i="2" s="1"/>
  <c r="I190" i="2"/>
  <c r="L190" i="2" s="1"/>
  <c r="I189" i="2"/>
  <c r="L189" i="2" s="1"/>
  <c r="I188" i="2"/>
  <c r="L188" i="2" s="1"/>
  <c r="I187" i="2"/>
  <c r="L187" i="2" s="1"/>
  <c r="I186" i="2"/>
  <c r="L186" i="2" s="1"/>
  <c r="I185" i="2"/>
  <c r="L185" i="2" s="1"/>
  <c r="I184" i="2"/>
  <c r="L184" i="2" s="1"/>
  <c r="I183" i="2"/>
  <c r="L183" i="2" s="1"/>
  <c r="I182" i="2"/>
  <c r="L182" i="2" s="1"/>
  <c r="I181" i="2"/>
  <c r="L181" i="2" s="1"/>
  <c r="I180" i="2"/>
  <c r="L180" i="2" s="1"/>
  <c r="I179" i="2"/>
  <c r="L179" i="2" s="1"/>
  <c r="I178" i="2"/>
  <c r="L178" i="2" s="1"/>
  <c r="I177" i="2"/>
  <c r="L177" i="2" s="1"/>
  <c r="I176" i="2"/>
  <c r="L176" i="2" s="1"/>
  <c r="I175" i="2"/>
  <c r="L175" i="2" s="1"/>
  <c r="I174" i="2"/>
  <c r="L174" i="2" s="1"/>
  <c r="I173" i="2"/>
  <c r="L173" i="2" s="1"/>
  <c r="I172" i="2"/>
  <c r="L172" i="2" s="1"/>
  <c r="I171" i="2"/>
  <c r="L171" i="2" s="1"/>
  <c r="I170" i="2"/>
  <c r="L170" i="2" s="1"/>
  <c r="I169" i="2"/>
  <c r="L169" i="2" s="1"/>
  <c r="I168" i="2"/>
  <c r="L168" i="2" s="1"/>
  <c r="I167" i="2"/>
  <c r="L167" i="2" s="1"/>
  <c r="I166" i="2"/>
  <c r="L166" i="2" s="1"/>
  <c r="I165" i="2"/>
  <c r="L165" i="2" s="1"/>
  <c r="I164" i="2"/>
  <c r="L164" i="2" s="1"/>
  <c r="I163" i="2"/>
  <c r="L163" i="2" s="1"/>
  <c r="I162" i="2"/>
  <c r="L162" i="2" s="1"/>
  <c r="I161" i="2"/>
  <c r="L161" i="2" s="1"/>
  <c r="I160" i="2"/>
  <c r="L160" i="2" s="1"/>
  <c r="I159" i="2"/>
  <c r="L159" i="2" s="1"/>
  <c r="I158" i="2"/>
  <c r="L158" i="2" s="1"/>
  <c r="I157" i="2"/>
  <c r="L157" i="2" s="1"/>
  <c r="I156" i="2"/>
  <c r="L156" i="2" s="1"/>
  <c r="I155" i="2"/>
  <c r="L155" i="2" s="1"/>
  <c r="I154" i="2"/>
  <c r="L154" i="2" s="1"/>
  <c r="I153" i="2"/>
  <c r="L153" i="2" s="1"/>
  <c r="I152" i="2"/>
  <c r="L152" i="2" s="1"/>
  <c r="I151" i="2"/>
  <c r="L151" i="2" s="1"/>
  <c r="I150" i="2"/>
  <c r="L150" i="2" s="1"/>
  <c r="I149" i="2"/>
  <c r="L149" i="2" s="1"/>
  <c r="I148" i="2"/>
  <c r="L148" i="2" s="1"/>
  <c r="I147" i="2"/>
  <c r="L147" i="2" s="1"/>
  <c r="I146" i="2"/>
  <c r="L146" i="2" s="1"/>
  <c r="I145" i="2"/>
  <c r="L145" i="2" s="1"/>
  <c r="I144" i="2"/>
  <c r="L144" i="2" s="1"/>
  <c r="I143" i="2"/>
  <c r="L143" i="2" s="1"/>
  <c r="I142" i="2"/>
  <c r="L142" i="2" s="1"/>
  <c r="I141" i="2"/>
  <c r="L141" i="2" s="1"/>
  <c r="I140" i="2"/>
  <c r="L140" i="2" s="1"/>
  <c r="I139" i="2"/>
  <c r="L139" i="2" s="1"/>
  <c r="I138" i="2"/>
  <c r="L138" i="2" s="1"/>
  <c r="I137" i="2"/>
  <c r="L137" i="2" s="1"/>
  <c r="I136" i="2"/>
  <c r="L136" i="2" s="1"/>
  <c r="I135" i="2"/>
  <c r="L135" i="2" s="1"/>
  <c r="I134" i="2"/>
  <c r="L134" i="2" s="1"/>
  <c r="I133" i="2"/>
  <c r="L133" i="2" s="1"/>
  <c r="I132" i="2"/>
  <c r="L132" i="2" s="1"/>
  <c r="I131" i="2"/>
  <c r="L131" i="2" s="1"/>
  <c r="I130" i="2"/>
  <c r="L130" i="2" s="1"/>
  <c r="I129" i="2"/>
  <c r="L129" i="2" s="1"/>
  <c r="I128" i="2"/>
  <c r="L128" i="2" s="1"/>
  <c r="I127" i="2"/>
  <c r="L127" i="2" s="1"/>
  <c r="I126" i="2"/>
  <c r="L126" i="2" s="1"/>
  <c r="I125" i="2"/>
  <c r="L125" i="2" s="1"/>
  <c r="I124" i="2"/>
  <c r="L124" i="2" s="1"/>
  <c r="I123" i="2"/>
  <c r="L123" i="2" s="1"/>
  <c r="I122" i="2"/>
  <c r="L122" i="2" s="1"/>
  <c r="I121" i="2"/>
  <c r="L121" i="2" s="1"/>
  <c r="I120" i="2"/>
  <c r="L120" i="2" s="1"/>
  <c r="I119" i="2"/>
  <c r="L119" i="2" s="1"/>
  <c r="I118" i="2"/>
  <c r="L118" i="2" s="1"/>
  <c r="I117" i="2"/>
  <c r="L117" i="2" s="1"/>
  <c r="I116" i="2"/>
  <c r="L116" i="2" s="1"/>
  <c r="I115" i="2"/>
  <c r="L115" i="2" s="1"/>
  <c r="I114" i="2"/>
  <c r="L114" i="2" s="1"/>
  <c r="I113" i="2"/>
  <c r="L113" i="2" s="1"/>
  <c r="I112" i="2"/>
  <c r="L112" i="2" s="1"/>
  <c r="I111" i="2"/>
  <c r="L111" i="2" s="1"/>
  <c r="I110" i="2"/>
  <c r="L110" i="2" s="1"/>
  <c r="I109" i="2"/>
  <c r="L109" i="2" s="1"/>
  <c r="I108" i="2"/>
  <c r="L108" i="2" s="1"/>
  <c r="I107" i="2"/>
  <c r="L107" i="2" s="1"/>
  <c r="I106" i="2"/>
  <c r="L106" i="2" s="1"/>
  <c r="I105" i="2"/>
  <c r="L105" i="2" s="1"/>
  <c r="I104" i="2"/>
  <c r="L104" i="2" s="1"/>
  <c r="I103" i="2"/>
  <c r="L103" i="2" s="1"/>
  <c r="I102" i="2"/>
  <c r="L102" i="2" s="1"/>
  <c r="I101" i="2"/>
  <c r="L101" i="2" s="1"/>
  <c r="I100" i="2"/>
  <c r="L100" i="2" s="1"/>
  <c r="I99" i="2"/>
  <c r="L99" i="2" s="1"/>
  <c r="I98" i="2"/>
  <c r="L98" i="2" s="1"/>
  <c r="I97" i="2"/>
  <c r="L97" i="2" s="1"/>
  <c r="I96" i="2"/>
  <c r="L96" i="2" s="1"/>
  <c r="I95" i="2"/>
  <c r="L95" i="2" s="1"/>
  <c r="I94" i="2"/>
  <c r="L94" i="2" s="1"/>
  <c r="I93" i="2"/>
  <c r="L93" i="2" s="1"/>
  <c r="I92" i="2"/>
  <c r="L92" i="2" s="1"/>
  <c r="I91" i="2"/>
  <c r="L91" i="2" s="1"/>
  <c r="I90" i="2"/>
  <c r="L90" i="2" s="1"/>
  <c r="I89" i="2"/>
  <c r="L89" i="2" s="1"/>
  <c r="I88" i="2"/>
  <c r="L88" i="2" s="1"/>
  <c r="I87" i="2"/>
  <c r="L87" i="2" s="1"/>
  <c r="I86" i="2"/>
  <c r="L86" i="2" s="1"/>
  <c r="I85" i="2"/>
  <c r="L85" i="2" s="1"/>
  <c r="I84" i="2"/>
  <c r="L84" i="2" s="1"/>
  <c r="I83" i="2"/>
  <c r="L83" i="2" s="1"/>
  <c r="I82" i="2"/>
  <c r="L82" i="2" s="1"/>
  <c r="I81" i="2"/>
  <c r="L81" i="2" s="1"/>
  <c r="I80" i="2"/>
  <c r="L80" i="2" s="1"/>
  <c r="I79" i="2"/>
  <c r="L79" i="2" s="1"/>
  <c r="I78" i="2"/>
  <c r="L78" i="2" s="1"/>
  <c r="I77" i="2"/>
  <c r="L77" i="2" s="1"/>
  <c r="I76" i="2"/>
  <c r="L76" i="2" s="1"/>
  <c r="I75" i="2"/>
  <c r="L75" i="2" s="1"/>
  <c r="I74" i="2"/>
  <c r="L74" i="2" s="1"/>
  <c r="I73" i="2"/>
  <c r="L73" i="2" s="1"/>
  <c r="I72" i="2"/>
  <c r="L72" i="2" s="1"/>
  <c r="I71" i="2"/>
  <c r="L71" i="2" s="1"/>
  <c r="I70" i="2"/>
  <c r="L70" i="2" s="1"/>
  <c r="I69" i="2"/>
  <c r="L69" i="2" s="1"/>
  <c r="I68" i="2"/>
  <c r="L68" i="2" s="1"/>
  <c r="I67" i="2"/>
  <c r="L67" i="2" s="1"/>
  <c r="I66" i="2"/>
  <c r="L66" i="2" s="1"/>
  <c r="I65" i="2"/>
  <c r="L65" i="2" s="1"/>
  <c r="I64" i="2"/>
  <c r="L64" i="2" s="1"/>
  <c r="I63" i="2"/>
  <c r="L63" i="2" s="1"/>
  <c r="I62" i="2"/>
  <c r="L62" i="2" s="1"/>
  <c r="I61" i="2"/>
  <c r="L61" i="2" s="1"/>
  <c r="I60" i="2"/>
  <c r="L60" i="2" s="1"/>
  <c r="I59" i="2"/>
  <c r="L59" i="2" s="1"/>
  <c r="I58" i="2"/>
  <c r="L58" i="2" s="1"/>
  <c r="I57" i="2"/>
  <c r="L57" i="2" s="1"/>
  <c r="I56" i="2"/>
  <c r="L56" i="2" s="1"/>
  <c r="I55" i="2"/>
  <c r="L55" i="2" s="1"/>
  <c r="I54" i="2"/>
  <c r="L54" i="2" s="1"/>
  <c r="I53" i="2"/>
  <c r="L53" i="2" s="1"/>
  <c r="I52" i="2"/>
  <c r="L52" i="2" s="1"/>
  <c r="I51" i="2"/>
  <c r="L51" i="2" s="1"/>
  <c r="I50" i="2"/>
  <c r="L50" i="2" s="1"/>
  <c r="I49" i="2"/>
  <c r="L49" i="2" s="1"/>
  <c r="I48" i="2"/>
  <c r="L48" i="2" s="1"/>
  <c r="I47" i="2"/>
  <c r="L47" i="2" s="1"/>
  <c r="I46" i="2"/>
  <c r="L46" i="2" s="1"/>
  <c r="I45" i="2"/>
  <c r="L45" i="2" s="1"/>
  <c r="I44" i="2"/>
  <c r="L44" i="2" s="1"/>
  <c r="I43" i="2"/>
  <c r="L43" i="2" s="1"/>
  <c r="I42" i="2"/>
  <c r="L42" i="2" s="1"/>
  <c r="I41" i="2"/>
  <c r="L41" i="2" s="1"/>
  <c r="I40" i="2"/>
  <c r="L40" i="2" s="1"/>
  <c r="I39" i="2"/>
  <c r="L39" i="2" s="1"/>
  <c r="I38" i="2"/>
  <c r="L38" i="2" s="1"/>
  <c r="I37" i="2"/>
  <c r="L37" i="2" s="1"/>
  <c r="I36" i="2"/>
  <c r="L36" i="2" s="1"/>
  <c r="I35" i="2"/>
  <c r="L35" i="2" s="1"/>
  <c r="I34" i="2"/>
  <c r="L34" i="2" s="1"/>
  <c r="I33" i="2"/>
  <c r="L33" i="2" s="1"/>
  <c r="I32" i="2"/>
  <c r="L32" i="2" s="1"/>
  <c r="I31" i="2"/>
  <c r="L31" i="2" s="1"/>
  <c r="I30" i="2"/>
  <c r="L30" i="2" s="1"/>
  <c r="I29" i="2"/>
  <c r="L29" i="2" s="1"/>
  <c r="I28" i="2"/>
  <c r="L28" i="2" s="1"/>
  <c r="I27" i="2"/>
  <c r="L27" i="2" s="1"/>
  <c r="I26" i="2"/>
  <c r="L26" i="2" s="1"/>
  <c r="I25" i="2"/>
  <c r="L25" i="2" s="1"/>
  <c r="I24" i="2"/>
  <c r="L24" i="2" s="1"/>
  <c r="I23" i="2"/>
  <c r="L23" i="2" s="1"/>
  <c r="I22" i="2"/>
  <c r="L22" i="2" s="1"/>
  <c r="I21" i="2"/>
  <c r="L21" i="2" s="1"/>
  <c r="I20" i="2"/>
  <c r="L20" i="2" s="1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I13" i="2"/>
  <c r="L13" i="2" s="1"/>
  <c r="I12" i="2"/>
  <c r="L12" i="2" s="1"/>
  <c r="I11" i="2"/>
  <c r="L11" i="2" s="1"/>
  <c r="I10" i="2"/>
  <c r="L10" i="2" s="1"/>
  <c r="I9" i="2"/>
  <c r="L9" i="2" s="1"/>
  <c r="I8" i="2"/>
  <c r="L8" i="2" s="1"/>
  <c r="I7" i="2"/>
  <c r="L7" i="2" s="1"/>
  <c r="I6" i="2"/>
  <c r="L6" i="2" s="1"/>
  <c r="L4" i="2"/>
  <c r="I3" i="2"/>
  <c r="L3" i="2" s="1"/>
  <c r="AE284" i="4"/>
  <c r="B283" i="2" s="1"/>
  <c r="D283" i="2" s="1"/>
  <c r="O283" i="2" l="1"/>
  <c r="AE87" i="4"/>
  <c r="B86" i="2" s="1"/>
  <c r="D86" i="2" s="1"/>
  <c r="O86" i="2" s="1"/>
  <c r="AE135" i="4"/>
  <c r="B134" i="2" s="1"/>
  <c r="D134" i="2" s="1"/>
  <c r="O134" i="2" s="1"/>
  <c r="AE5" i="4"/>
  <c r="B4" i="2" s="1"/>
  <c r="D4" i="2" s="1"/>
  <c r="O4" i="2" s="1"/>
  <c r="AE209" i="4"/>
  <c r="B208" i="2" s="1"/>
  <c r="D208" i="2" s="1"/>
  <c r="O208" i="2" s="1"/>
  <c r="AE47" i="4"/>
  <c r="B46" i="2" s="1"/>
  <c r="D46" i="2" s="1"/>
  <c r="O46" i="2" s="1"/>
  <c r="AE252" i="4"/>
  <c r="B251" i="2" s="1"/>
  <c r="D251" i="2" s="1"/>
  <c r="O251" i="2" s="1"/>
  <c r="AE23" i="4"/>
  <c r="B22" i="2" s="1"/>
  <c r="D22" i="2" s="1"/>
  <c r="O22" i="2" s="1"/>
  <c r="AE111" i="4"/>
  <c r="B110" i="2" s="1"/>
  <c r="D110" i="2" s="1"/>
  <c r="O110" i="2" s="1"/>
  <c r="AE227" i="4"/>
  <c r="B226" i="2" s="1"/>
  <c r="D226" i="2" s="1"/>
  <c r="O226" i="2" s="1"/>
  <c r="AE69" i="4"/>
  <c r="B68" i="2" s="1"/>
  <c r="D68" i="2" s="1"/>
  <c r="O68" i="2" s="1"/>
  <c r="AE180" i="4"/>
  <c r="B179" i="2" s="1"/>
  <c r="D179" i="2" s="1"/>
  <c r="O179" i="2" s="1"/>
  <c r="AE295" i="4"/>
  <c r="B294" i="2" s="1"/>
  <c r="D294" i="2" s="1"/>
  <c r="O294" i="2" s="1"/>
  <c r="AE15" i="4"/>
  <c r="B14" i="2" s="1"/>
  <c r="D14" i="2" s="1"/>
  <c r="O14" i="2" s="1"/>
  <c r="AE55" i="4"/>
  <c r="B54" i="2" s="1"/>
  <c r="D54" i="2" s="1"/>
  <c r="O54" i="2" s="1"/>
  <c r="AE101" i="4"/>
  <c r="B100" i="2" s="1"/>
  <c r="D100" i="2" s="1"/>
  <c r="O100" i="2" s="1"/>
  <c r="AE159" i="4"/>
  <c r="B158" i="2" s="1"/>
  <c r="D158" i="2" s="1"/>
  <c r="O158" i="2" s="1"/>
  <c r="AE216" i="4"/>
  <c r="B215" i="2" s="1"/>
  <c r="D215" i="2" s="1"/>
  <c r="O215" i="2" s="1"/>
  <c r="AE279" i="4"/>
  <c r="B278" i="2" s="1"/>
  <c r="D278" i="2" s="1"/>
  <c r="O278" i="2" s="1"/>
  <c r="AE37" i="4"/>
  <c r="B36" i="2" s="1"/>
  <c r="D36" i="2" s="1"/>
  <c r="O36" i="2" s="1"/>
  <c r="AE79" i="4"/>
  <c r="B78" i="2" s="1"/>
  <c r="D78" i="2" s="1"/>
  <c r="O78" i="2" s="1"/>
  <c r="AE119" i="4"/>
  <c r="B118" i="2" s="1"/>
  <c r="D118" i="2" s="1"/>
  <c r="O118" i="2" s="1"/>
  <c r="AE195" i="4"/>
  <c r="B194" i="2" s="1"/>
  <c r="D194" i="2" s="1"/>
  <c r="O194" i="2" s="1"/>
  <c r="AE241" i="4"/>
  <c r="B240" i="2" s="1"/>
  <c r="D240" i="2" s="1"/>
  <c r="O240" i="2" s="1"/>
  <c r="AE316" i="4"/>
  <c r="B315" i="2" s="1"/>
  <c r="D315" i="2" s="1"/>
  <c r="O315" i="2" s="1"/>
  <c r="AE7" i="4"/>
  <c r="B6" i="2" s="1"/>
  <c r="D6" i="2" s="1"/>
  <c r="O6" i="2" s="1"/>
  <c r="AE31" i="4"/>
  <c r="B30" i="2" s="1"/>
  <c r="D30" i="2" s="1"/>
  <c r="O30" i="2" s="1"/>
  <c r="AE53" i="4"/>
  <c r="B52" i="2" s="1"/>
  <c r="D52" i="2" s="1"/>
  <c r="O52" i="2" s="1"/>
  <c r="AE71" i="4"/>
  <c r="B70" i="2" s="1"/>
  <c r="D70" i="2" s="1"/>
  <c r="O70" i="2" s="1"/>
  <c r="AE95" i="4"/>
  <c r="B94" i="2" s="1"/>
  <c r="D94" i="2" s="1"/>
  <c r="O94" i="2" s="1"/>
  <c r="AE117" i="4"/>
  <c r="B116" i="2" s="1"/>
  <c r="D116" i="2" s="1"/>
  <c r="O116" i="2" s="1"/>
  <c r="AE151" i="4"/>
  <c r="B150" i="2" s="1"/>
  <c r="D150" i="2" s="1"/>
  <c r="O150" i="2" s="1"/>
  <c r="AE184" i="4"/>
  <c r="B183" i="2" s="1"/>
  <c r="D183" i="2" s="1"/>
  <c r="O183" i="2" s="1"/>
  <c r="AE212" i="4"/>
  <c r="B211" i="2" s="1"/>
  <c r="D211" i="2" s="1"/>
  <c r="O211" i="2" s="1"/>
  <c r="AE230" i="4"/>
  <c r="B229" i="2" s="1"/>
  <c r="D229" i="2" s="1"/>
  <c r="O229" i="2" s="1"/>
  <c r="AE263" i="4"/>
  <c r="B262" i="2" s="1"/>
  <c r="D262" i="2" s="1"/>
  <c r="O262" i="2" s="1"/>
  <c r="AE300" i="4"/>
  <c r="B299" i="2" s="1"/>
  <c r="D299" i="2" s="1"/>
  <c r="O299" i="2" s="1"/>
  <c r="AE21" i="4"/>
  <c r="B20" i="2" s="1"/>
  <c r="D20" i="2" s="1"/>
  <c r="O20" i="2" s="1"/>
  <c r="AE39" i="4"/>
  <c r="B38" i="2" s="1"/>
  <c r="D38" i="2" s="1"/>
  <c r="O38" i="2" s="1"/>
  <c r="AE63" i="4"/>
  <c r="B62" i="2" s="1"/>
  <c r="D62" i="2" s="1"/>
  <c r="O62" i="2" s="1"/>
  <c r="AE85" i="4"/>
  <c r="B84" i="2" s="1"/>
  <c r="D84" i="2" s="1"/>
  <c r="O84" i="2" s="1"/>
  <c r="AE103" i="4"/>
  <c r="B102" i="2" s="1"/>
  <c r="D102" i="2" s="1"/>
  <c r="O102" i="2" s="1"/>
  <c r="AE127" i="4"/>
  <c r="B126" i="2" s="1"/>
  <c r="D126" i="2" s="1"/>
  <c r="O126" i="2" s="1"/>
  <c r="AE167" i="4"/>
  <c r="B166" i="2" s="1"/>
  <c r="D166" i="2" s="1"/>
  <c r="O166" i="2" s="1"/>
  <c r="AE198" i="4"/>
  <c r="B197" i="2" s="1"/>
  <c r="D197" i="2" s="1"/>
  <c r="O197" i="2" s="1"/>
  <c r="AE223" i="4"/>
  <c r="B222" i="2" s="1"/>
  <c r="D222" i="2" s="1"/>
  <c r="O222" i="2" s="1"/>
  <c r="AE244" i="4"/>
  <c r="B243" i="2" s="1"/>
  <c r="D243" i="2" s="1"/>
  <c r="O243" i="2" s="1"/>
  <c r="AE368" i="4"/>
  <c r="B367" i="2" s="1"/>
  <c r="D367" i="2" s="1"/>
  <c r="O367" i="2" s="1"/>
  <c r="AE366" i="4"/>
  <c r="B365" i="2" s="1"/>
  <c r="D365" i="2" s="1"/>
  <c r="O365" i="2" s="1"/>
  <c r="AE364" i="4"/>
  <c r="B363" i="2" s="1"/>
  <c r="D363" i="2" s="1"/>
  <c r="O363" i="2" s="1"/>
  <c r="AE362" i="4"/>
  <c r="B361" i="2" s="1"/>
  <c r="D361" i="2" s="1"/>
  <c r="O361" i="2" s="1"/>
  <c r="AE360" i="4"/>
  <c r="B359" i="2" s="1"/>
  <c r="D359" i="2" s="1"/>
  <c r="O359" i="2" s="1"/>
  <c r="AE358" i="4"/>
  <c r="B357" i="2" s="1"/>
  <c r="D357" i="2" s="1"/>
  <c r="O357" i="2" s="1"/>
  <c r="AE356" i="4"/>
  <c r="B355" i="2" s="1"/>
  <c r="D355" i="2" s="1"/>
  <c r="O355" i="2" s="1"/>
  <c r="AE354" i="4"/>
  <c r="B353" i="2" s="1"/>
  <c r="D353" i="2" s="1"/>
  <c r="O353" i="2" s="1"/>
  <c r="AE352" i="4"/>
  <c r="B351" i="2" s="1"/>
  <c r="D351" i="2" s="1"/>
  <c r="O351" i="2" s="1"/>
  <c r="AE350" i="4"/>
  <c r="B349" i="2" s="1"/>
  <c r="D349" i="2" s="1"/>
  <c r="O349" i="2" s="1"/>
  <c r="AE348" i="4"/>
  <c r="B347" i="2" s="1"/>
  <c r="D347" i="2" s="1"/>
  <c r="O347" i="2" s="1"/>
  <c r="AE346" i="4"/>
  <c r="B345" i="2" s="1"/>
  <c r="D345" i="2" s="1"/>
  <c r="O345" i="2" s="1"/>
  <c r="AE344" i="4"/>
  <c r="B343" i="2" s="1"/>
  <c r="D343" i="2" s="1"/>
  <c r="O343" i="2" s="1"/>
  <c r="AE342" i="4"/>
  <c r="B341" i="2" s="1"/>
  <c r="D341" i="2" s="1"/>
  <c r="O341" i="2" s="1"/>
  <c r="AE340" i="4"/>
  <c r="B339" i="2" s="1"/>
  <c r="D339" i="2" s="1"/>
  <c r="O339" i="2" s="1"/>
  <c r="AE338" i="4"/>
  <c r="B337" i="2" s="1"/>
  <c r="D337" i="2" s="1"/>
  <c r="O337" i="2" s="1"/>
  <c r="AE336" i="4"/>
  <c r="B335" i="2" s="1"/>
  <c r="D335" i="2" s="1"/>
  <c r="O335" i="2" s="1"/>
  <c r="AE334" i="4"/>
  <c r="B333" i="2" s="1"/>
  <c r="D333" i="2" s="1"/>
  <c r="O333" i="2" s="1"/>
  <c r="AE332" i="4"/>
  <c r="B331" i="2" s="1"/>
  <c r="D331" i="2" s="1"/>
  <c r="O331" i="2" s="1"/>
  <c r="AE330" i="4"/>
  <c r="B329" i="2" s="1"/>
  <c r="D329" i="2" s="1"/>
  <c r="O329" i="2" s="1"/>
  <c r="AE328" i="4"/>
  <c r="B327" i="2" s="1"/>
  <c r="D327" i="2" s="1"/>
  <c r="O327" i="2" s="1"/>
  <c r="AE326" i="4"/>
  <c r="B325" i="2" s="1"/>
  <c r="D325" i="2" s="1"/>
  <c r="O325" i="2" s="1"/>
  <c r="AE324" i="4"/>
  <c r="B323" i="2" s="1"/>
  <c r="D323" i="2" s="1"/>
  <c r="O323" i="2" s="1"/>
  <c r="AE365" i="4"/>
  <c r="B364" i="2" s="1"/>
  <c r="D364" i="2" s="1"/>
  <c r="O364" i="2" s="1"/>
  <c r="AE357" i="4"/>
  <c r="B356" i="2" s="1"/>
  <c r="D356" i="2" s="1"/>
  <c r="O356" i="2" s="1"/>
  <c r="AE349" i="4"/>
  <c r="B348" i="2" s="1"/>
  <c r="D348" i="2" s="1"/>
  <c r="O348" i="2" s="1"/>
  <c r="AE341" i="4"/>
  <c r="B340" i="2" s="1"/>
  <c r="D340" i="2" s="1"/>
  <c r="O340" i="2" s="1"/>
  <c r="AE333" i="4"/>
  <c r="B332" i="2" s="1"/>
  <c r="D332" i="2" s="1"/>
  <c r="O332" i="2" s="1"/>
  <c r="AE325" i="4"/>
  <c r="B324" i="2" s="1"/>
  <c r="D324" i="2" s="1"/>
  <c r="O324" i="2" s="1"/>
  <c r="AE363" i="4"/>
  <c r="B362" i="2" s="1"/>
  <c r="D362" i="2" s="1"/>
  <c r="O362" i="2" s="1"/>
  <c r="AE359" i="4"/>
  <c r="B358" i="2" s="1"/>
  <c r="D358" i="2" s="1"/>
  <c r="O358" i="2" s="1"/>
  <c r="AE345" i="4"/>
  <c r="B344" i="2" s="1"/>
  <c r="D344" i="2" s="1"/>
  <c r="O344" i="2" s="1"/>
  <c r="AE331" i="4"/>
  <c r="B330" i="2" s="1"/>
  <c r="D330" i="2" s="1"/>
  <c r="O330" i="2" s="1"/>
  <c r="AE327" i="4"/>
  <c r="B326" i="2" s="1"/>
  <c r="D326" i="2" s="1"/>
  <c r="O326" i="2" s="1"/>
  <c r="AE321" i="4"/>
  <c r="B320" i="2" s="1"/>
  <c r="D320" i="2" s="1"/>
  <c r="O320" i="2" s="1"/>
  <c r="AE318" i="4"/>
  <c r="B317" i="2" s="1"/>
  <c r="D317" i="2" s="1"/>
  <c r="O317" i="2" s="1"/>
  <c r="AE313" i="4"/>
  <c r="B312" i="2" s="1"/>
  <c r="D312" i="2" s="1"/>
  <c r="O312" i="2" s="1"/>
  <c r="AE310" i="4"/>
  <c r="B309" i="2" s="1"/>
  <c r="D309" i="2" s="1"/>
  <c r="O309" i="2" s="1"/>
  <c r="AE305" i="4"/>
  <c r="B304" i="2" s="1"/>
  <c r="D304" i="2" s="1"/>
  <c r="O304" i="2" s="1"/>
  <c r="AE302" i="4"/>
  <c r="B301" i="2" s="1"/>
  <c r="D301" i="2" s="1"/>
  <c r="O301" i="2" s="1"/>
  <c r="AE297" i="4"/>
  <c r="B296" i="2" s="1"/>
  <c r="D296" i="2" s="1"/>
  <c r="O296" i="2" s="1"/>
  <c r="AE294" i="4"/>
  <c r="B293" i="2" s="1"/>
  <c r="D293" i="2" s="1"/>
  <c r="O293" i="2" s="1"/>
  <c r="AE289" i="4"/>
  <c r="B288" i="2" s="1"/>
  <c r="D288" i="2" s="1"/>
  <c r="O288" i="2" s="1"/>
  <c r="AE286" i="4"/>
  <c r="B285" i="2" s="1"/>
  <c r="D285" i="2" s="1"/>
  <c r="O285" i="2" s="1"/>
  <c r="AE281" i="4"/>
  <c r="B280" i="2" s="1"/>
  <c r="D280" i="2" s="1"/>
  <c r="O280" i="2" s="1"/>
  <c r="AE278" i="4"/>
  <c r="B277" i="2" s="1"/>
  <c r="D277" i="2" s="1"/>
  <c r="O277" i="2" s="1"/>
  <c r="AE273" i="4"/>
  <c r="B272" i="2" s="1"/>
  <c r="D272" i="2" s="1"/>
  <c r="O272" i="2" s="1"/>
  <c r="AE270" i="4"/>
  <c r="B269" i="2" s="1"/>
  <c r="D269" i="2" s="1"/>
  <c r="O269" i="2" s="1"/>
  <c r="AE265" i="4"/>
  <c r="B264" i="2" s="1"/>
  <c r="D264" i="2" s="1"/>
  <c r="O264" i="2" s="1"/>
  <c r="AE262" i="4"/>
  <c r="B261" i="2" s="1"/>
  <c r="D261" i="2" s="1"/>
  <c r="O261" i="2" s="1"/>
  <c r="AE257" i="4"/>
  <c r="B256" i="2" s="1"/>
  <c r="D256" i="2" s="1"/>
  <c r="O256" i="2" s="1"/>
  <c r="AE254" i="4"/>
  <c r="B253" i="2" s="1"/>
  <c r="D253" i="2" s="1"/>
  <c r="O253" i="2" s="1"/>
  <c r="AE361" i="4"/>
  <c r="B360" i="2" s="1"/>
  <c r="D360" i="2" s="1"/>
  <c r="O360" i="2" s="1"/>
  <c r="AE347" i="4"/>
  <c r="B346" i="2" s="1"/>
  <c r="D346" i="2" s="1"/>
  <c r="O346" i="2" s="1"/>
  <c r="AE343" i="4"/>
  <c r="B342" i="2" s="1"/>
  <c r="D342" i="2" s="1"/>
  <c r="O342" i="2" s="1"/>
  <c r="AE329" i="4"/>
  <c r="B328" i="2" s="1"/>
  <c r="D328" i="2" s="1"/>
  <c r="O328" i="2" s="1"/>
  <c r="AE322" i="4"/>
  <c r="B321" i="2" s="1"/>
  <c r="D321" i="2" s="1"/>
  <c r="O321" i="2" s="1"/>
  <c r="AE317" i="4"/>
  <c r="B316" i="2" s="1"/>
  <c r="D316" i="2" s="1"/>
  <c r="O316" i="2" s="1"/>
  <c r="AE314" i="4"/>
  <c r="B313" i="2" s="1"/>
  <c r="D313" i="2" s="1"/>
  <c r="O313" i="2" s="1"/>
  <c r="AE309" i="4"/>
  <c r="B308" i="2" s="1"/>
  <c r="D308" i="2" s="1"/>
  <c r="O308" i="2" s="1"/>
  <c r="AE306" i="4"/>
  <c r="B305" i="2" s="1"/>
  <c r="D305" i="2" s="1"/>
  <c r="O305" i="2" s="1"/>
  <c r="AE301" i="4"/>
  <c r="B300" i="2" s="1"/>
  <c r="D300" i="2" s="1"/>
  <c r="O300" i="2" s="1"/>
  <c r="AE298" i="4"/>
  <c r="B297" i="2" s="1"/>
  <c r="D297" i="2" s="1"/>
  <c r="O297" i="2" s="1"/>
  <c r="AE293" i="4"/>
  <c r="B292" i="2" s="1"/>
  <c r="D292" i="2" s="1"/>
  <c r="O292" i="2" s="1"/>
  <c r="AE290" i="4"/>
  <c r="B289" i="2" s="1"/>
  <c r="D289" i="2" s="1"/>
  <c r="O289" i="2" s="1"/>
  <c r="AE285" i="4"/>
  <c r="B284" i="2" s="1"/>
  <c r="D284" i="2" s="1"/>
  <c r="O284" i="2" s="1"/>
  <c r="AE282" i="4"/>
  <c r="B281" i="2" s="1"/>
  <c r="D281" i="2" s="1"/>
  <c r="O281" i="2" s="1"/>
  <c r="AE277" i="4"/>
  <c r="B276" i="2" s="1"/>
  <c r="D276" i="2" s="1"/>
  <c r="O276" i="2" s="1"/>
  <c r="AE274" i="4"/>
  <c r="B273" i="2" s="1"/>
  <c r="D273" i="2" s="1"/>
  <c r="O273" i="2" s="1"/>
  <c r="AE269" i="4"/>
  <c r="B268" i="2" s="1"/>
  <c r="D268" i="2" s="1"/>
  <c r="O268" i="2" s="1"/>
  <c r="AE266" i="4"/>
  <c r="B265" i="2" s="1"/>
  <c r="D265" i="2" s="1"/>
  <c r="O265" i="2" s="1"/>
  <c r="AE261" i="4"/>
  <c r="B260" i="2" s="1"/>
  <c r="D260" i="2" s="1"/>
  <c r="O260" i="2" s="1"/>
  <c r="AE258" i="4"/>
  <c r="B257" i="2" s="1"/>
  <c r="D257" i="2" s="1"/>
  <c r="O257" i="2" s="1"/>
  <c r="AE253" i="4"/>
  <c r="B252" i="2" s="1"/>
  <c r="D252" i="2" s="1"/>
  <c r="O252" i="2" s="1"/>
  <c r="AE250" i="4"/>
  <c r="B249" i="2" s="1"/>
  <c r="D249" i="2" s="1"/>
  <c r="O249" i="2" s="1"/>
  <c r="AE245" i="4"/>
  <c r="B244" i="2" s="1"/>
  <c r="D244" i="2" s="1"/>
  <c r="O244" i="2" s="1"/>
  <c r="AE242" i="4"/>
  <c r="B241" i="2" s="1"/>
  <c r="D241" i="2" s="1"/>
  <c r="O241" i="2" s="1"/>
  <c r="AE237" i="4"/>
  <c r="B236" i="2" s="1"/>
  <c r="D236" i="2" s="1"/>
  <c r="O236" i="2" s="1"/>
  <c r="AE234" i="4"/>
  <c r="B233" i="2" s="1"/>
  <c r="D233" i="2" s="1"/>
  <c r="O233" i="2" s="1"/>
  <c r="AE229" i="4"/>
  <c r="B228" i="2" s="1"/>
  <c r="D228" i="2" s="1"/>
  <c r="O228" i="2" s="1"/>
  <c r="AE226" i="4"/>
  <c r="B225" i="2" s="1"/>
  <c r="D225" i="2" s="1"/>
  <c r="O225" i="2" s="1"/>
  <c r="AE221" i="4"/>
  <c r="B220" i="2" s="1"/>
  <c r="D220" i="2" s="1"/>
  <c r="O220" i="2" s="1"/>
  <c r="AE218" i="4"/>
  <c r="B217" i="2" s="1"/>
  <c r="D217" i="2" s="1"/>
  <c r="O217" i="2" s="1"/>
  <c r="AE213" i="4"/>
  <c r="B212" i="2" s="1"/>
  <c r="D212" i="2" s="1"/>
  <c r="O212" i="2" s="1"/>
  <c r="AE210" i="4"/>
  <c r="B209" i="2" s="1"/>
  <c r="D209" i="2" s="1"/>
  <c r="O209" i="2" s="1"/>
  <c r="AE205" i="4"/>
  <c r="B204" i="2" s="1"/>
  <c r="D204" i="2" s="1"/>
  <c r="O204" i="2" s="1"/>
  <c r="AE202" i="4"/>
  <c r="B201" i="2" s="1"/>
  <c r="D201" i="2" s="1"/>
  <c r="O201" i="2" s="1"/>
  <c r="AE197" i="4"/>
  <c r="B196" i="2" s="1"/>
  <c r="D196" i="2" s="1"/>
  <c r="O196" i="2" s="1"/>
  <c r="AE194" i="4"/>
  <c r="B193" i="2" s="1"/>
  <c r="D193" i="2" s="1"/>
  <c r="O193" i="2" s="1"/>
  <c r="AE189" i="4"/>
  <c r="B188" i="2" s="1"/>
  <c r="D188" i="2" s="1"/>
  <c r="O188" i="2" s="1"/>
  <c r="AE186" i="4"/>
  <c r="B185" i="2" s="1"/>
  <c r="D185" i="2" s="1"/>
  <c r="O185" i="2" s="1"/>
  <c r="AE181" i="4"/>
  <c r="B180" i="2" s="1"/>
  <c r="D180" i="2" s="1"/>
  <c r="O180" i="2" s="1"/>
  <c r="AE178" i="4"/>
  <c r="B177" i="2" s="1"/>
  <c r="D177" i="2" s="1"/>
  <c r="O177" i="2" s="1"/>
  <c r="AE173" i="4"/>
  <c r="B172" i="2" s="1"/>
  <c r="D172" i="2" s="1"/>
  <c r="O172" i="2" s="1"/>
  <c r="AE170" i="4"/>
  <c r="B169" i="2" s="1"/>
  <c r="D169" i="2" s="1"/>
  <c r="O169" i="2" s="1"/>
  <c r="AE168" i="4"/>
  <c r="B167" i="2" s="1"/>
  <c r="D167" i="2" s="1"/>
  <c r="O167" i="2" s="1"/>
  <c r="AE166" i="4"/>
  <c r="B165" i="2" s="1"/>
  <c r="D165" i="2" s="1"/>
  <c r="O165" i="2" s="1"/>
  <c r="AE164" i="4"/>
  <c r="B163" i="2" s="1"/>
  <c r="D163" i="2" s="1"/>
  <c r="O163" i="2" s="1"/>
  <c r="AE162" i="4"/>
  <c r="B161" i="2" s="1"/>
  <c r="D161" i="2" s="1"/>
  <c r="O161" i="2" s="1"/>
  <c r="AE160" i="4"/>
  <c r="B159" i="2" s="1"/>
  <c r="D159" i="2" s="1"/>
  <c r="O159" i="2" s="1"/>
  <c r="AE158" i="4"/>
  <c r="B157" i="2" s="1"/>
  <c r="D157" i="2" s="1"/>
  <c r="O157" i="2" s="1"/>
  <c r="AE156" i="4"/>
  <c r="B155" i="2" s="1"/>
  <c r="D155" i="2" s="1"/>
  <c r="O155" i="2" s="1"/>
  <c r="AE154" i="4"/>
  <c r="B153" i="2" s="1"/>
  <c r="D153" i="2" s="1"/>
  <c r="O153" i="2" s="1"/>
  <c r="AE152" i="4"/>
  <c r="B151" i="2" s="1"/>
  <c r="D151" i="2" s="1"/>
  <c r="O151" i="2" s="1"/>
  <c r="AE150" i="4"/>
  <c r="B149" i="2" s="1"/>
  <c r="D149" i="2" s="1"/>
  <c r="O149" i="2" s="1"/>
  <c r="AE148" i="4"/>
  <c r="B147" i="2" s="1"/>
  <c r="D147" i="2" s="1"/>
  <c r="O147" i="2" s="1"/>
  <c r="AE146" i="4"/>
  <c r="B145" i="2" s="1"/>
  <c r="D145" i="2" s="1"/>
  <c r="O145" i="2" s="1"/>
  <c r="AE144" i="4"/>
  <c r="B143" i="2" s="1"/>
  <c r="D143" i="2" s="1"/>
  <c r="O143" i="2" s="1"/>
  <c r="AE142" i="4"/>
  <c r="B141" i="2" s="1"/>
  <c r="D141" i="2" s="1"/>
  <c r="O141" i="2" s="1"/>
  <c r="AE140" i="4"/>
  <c r="B139" i="2" s="1"/>
  <c r="D139" i="2" s="1"/>
  <c r="O139" i="2" s="1"/>
  <c r="AE138" i="4"/>
  <c r="B137" i="2" s="1"/>
  <c r="D137" i="2" s="1"/>
  <c r="O137" i="2" s="1"/>
  <c r="AE136" i="4"/>
  <c r="B135" i="2" s="1"/>
  <c r="D135" i="2" s="1"/>
  <c r="O135" i="2" s="1"/>
  <c r="AE134" i="4"/>
  <c r="B133" i="2" s="1"/>
  <c r="D133" i="2" s="1"/>
  <c r="O133" i="2" s="1"/>
  <c r="AE132" i="4"/>
  <c r="B131" i="2" s="1"/>
  <c r="D131" i="2" s="1"/>
  <c r="O131" i="2" s="1"/>
  <c r="AE130" i="4"/>
  <c r="B129" i="2" s="1"/>
  <c r="D129" i="2" s="1"/>
  <c r="O129" i="2" s="1"/>
  <c r="AE128" i="4"/>
  <c r="B127" i="2" s="1"/>
  <c r="D127" i="2" s="1"/>
  <c r="O127" i="2" s="1"/>
  <c r="AE126" i="4"/>
  <c r="B125" i="2" s="1"/>
  <c r="D125" i="2" s="1"/>
  <c r="O125" i="2" s="1"/>
  <c r="AE124" i="4"/>
  <c r="B123" i="2" s="1"/>
  <c r="D123" i="2" s="1"/>
  <c r="O123" i="2" s="1"/>
  <c r="AE122" i="4"/>
  <c r="B121" i="2" s="1"/>
  <c r="D121" i="2" s="1"/>
  <c r="O121" i="2" s="1"/>
  <c r="AE120" i="4"/>
  <c r="B119" i="2" s="1"/>
  <c r="D119" i="2" s="1"/>
  <c r="O119" i="2" s="1"/>
  <c r="AE118" i="4"/>
  <c r="B117" i="2" s="1"/>
  <c r="D117" i="2" s="1"/>
  <c r="O117" i="2" s="1"/>
  <c r="AE116" i="4"/>
  <c r="B115" i="2" s="1"/>
  <c r="D115" i="2" s="1"/>
  <c r="O115" i="2" s="1"/>
  <c r="AE114" i="4"/>
  <c r="B113" i="2" s="1"/>
  <c r="D113" i="2" s="1"/>
  <c r="O113" i="2" s="1"/>
  <c r="AE112" i="4"/>
  <c r="B111" i="2" s="1"/>
  <c r="D111" i="2" s="1"/>
  <c r="O111" i="2" s="1"/>
  <c r="AE110" i="4"/>
  <c r="B109" i="2" s="1"/>
  <c r="D109" i="2" s="1"/>
  <c r="O109" i="2" s="1"/>
  <c r="AE108" i="4"/>
  <c r="B107" i="2" s="1"/>
  <c r="D107" i="2" s="1"/>
  <c r="O107" i="2" s="1"/>
  <c r="AE106" i="4"/>
  <c r="B105" i="2" s="1"/>
  <c r="D105" i="2" s="1"/>
  <c r="O105" i="2" s="1"/>
  <c r="AE104" i="4"/>
  <c r="B103" i="2" s="1"/>
  <c r="D103" i="2" s="1"/>
  <c r="O103" i="2" s="1"/>
  <c r="AE102" i="4"/>
  <c r="B101" i="2" s="1"/>
  <c r="D101" i="2" s="1"/>
  <c r="O101" i="2" s="1"/>
  <c r="AE100" i="4"/>
  <c r="B99" i="2" s="1"/>
  <c r="D99" i="2" s="1"/>
  <c r="O99" i="2" s="1"/>
  <c r="AE98" i="4"/>
  <c r="B97" i="2" s="1"/>
  <c r="D97" i="2" s="1"/>
  <c r="O97" i="2" s="1"/>
  <c r="AE96" i="4"/>
  <c r="B95" i="2" s="1"/>
  <c r="D95" i="2" s="1"/>
  <c r="O95" i="2" s="1"/>
  <c r="AE94" i="4"/>
  <c r="B93" i="2" s="1"/>
  <c r="D93" i="2" s="1"/>
  <c r="O93" i="2" s="1"/>
  <c r="AE92" i="4"/>
  <c r="B91" i="2" s="1"/>
  <c r="D91" i="2" s="1"/>
  <c r="O91" i="2" s="1"/>
  <c r="AE90" i="4"/>
  <c r="B89" i="2" s="1"/>
  <c r="D89" i="2" s="1"/>
  <c r="O89" i="2" s="1"/>
  <c r="AE88" i="4"/>
  <c r="B87" i="2" s="1"/>
  <c r="D87" i="2" s="1"/>
  <c r="O87" i="2" s="1"/>
  <c r="AE86" i="4"/>
  <c r="B85" i="2" s="1"/>
  <c r="D85" i="2" s="1"/>
  <c r="O85" i="2" s="1"/>
  <c r="AE84" i="4"/>
  <c r="B83" i="2" s="1"/>
  <c r="D83" i="2" s="1"/>
  <c r="O83" i="2" s="1"/>
  <c r="AE82" i="4"/>
  <c r="B81" i="2" s="1"/>
  <c r="D81" i="2" s="1"/>
  <c r="O81" i="2" s="1"/>
  <c r="AE80" i="4"/>
  <c r="B79" i="2" s="1"/>
  <c r="D79" i="2" s="1"/>
  <c r="O79" i="2" s="1"/>
  <c r="AE78" i="4"/>
  <c r="B77" i="2" s="1"/>
  <c r="D77" i="2" s="1"/>
  <c r="O77" i="2" s="1"/>
  <c r="AE76" i="4"/>
  <c r="B75" i="2" s="1"/>
  <c r="D75" i="2" s="1"/>
  <c r="O75" i="2" s="1"/>
  <c r="AE74" i="4"/>
  <c r="B73" i="2" s="1"/>
  <c r="D73" i="2" s="1"/>
  <c r="O73" i="2" s="1"/>
  <c r="AE72" i="4"/>
  <c r="B71" i="2" s="1"/>
  <c r="D71" i="2" s="1"/>
  <c r="O71" i="2" s="1"/>
  <c r="AE70" i="4"/>
  <c r="B69" i="2" s="1"/>
  <c r="D69" i="2" s="1"/>
  <c r="O69" i="2" s="1"/>
  <c r="AE68" i="4"/>
  <c r="B67" i="2" s="1"/>
  <c r="D67" i="2" s="1"/>
  <c r="O67" i="2" s="1"/>
  <c r="AE66" i="4"/>
  <c r="B65" i="2" s="1"/>
  <c r="D65" i="2" s="1"/>
  <c r="O65" i="2" s="1"/>
  <c r="AE64" i="4"/>
  <c r="B63" i="2" s="1"/>
  <c r="D63" i="2" s="1"/>
  <c r="O63" i="2" s="1"/>
  <c r="AE62" i="4"/>
  <c r="B61" i="2" s="1"/>
  <c r="D61" i="2" s="1"/>
  <c r="O61" i="2" s="1"/>
  <c r="AE60" i="4"/>
  <c r="B59" i="2" s="1"/>
  <c r="D59" i="2" s="1"/>
  <c r="O59" i="2" s="1"/>
  <c r="AE58" i="4"/>
  <c r="B57" i="2" s="1"/>
  <c r="D57" i="2" s="1"/>
  <c r="O57" i="2" s="1"/>
  <c r="AE56" i="4"/>
  <c r="B55" i="2" s="1"/>
  <c r="D55" i="2" s="1"/>
  <c r="O55" i="2" s="1"/>
  <c r="AE54" i="4"/>
  <c r="B53" i="2" s="1"/>
  <c r="D53" i="2" s="1"/>
  <c r="O53" i="2" s="1"/>
  <c r="AE52" i="4"/>
  <c r="B51" i="2" s="1"/>
  <c r="D51" i="2" s="1"/>
  <c r="O51" i="2" s="1"/>
  <c r="AE50" i="4"/>
  <c r="B49" i="2" s="1"/>
  <c r="D49" i="2" s="1"/>
  <c r="O49" i="2" s="1"/>
  <c r="AE48" i="4"/>
  <c r="B47" i="2" s="1"/>
  <c r="D47" i="2" s="1"/>
  <c r="O47" i="2" s="1"/>
  <c r="AE46" i="4"/>
  <c r="B45" i="2" s="1"/>
  <c r="D45" i="2" s="1"/>
  <c r="O45" i="2" s="1"/>
  <c r="AE44" i="4"/>
  <c r="B43" i="2" s="1"/>
  <c r="D43" i="2" s="1"/>
  <c r="O43" i="2" s="1"/>
  <c r="AE42" i="4"/>
  <c r="B41" i="2" s="1"/>
  <c r="D41" i="2" s="1"/>
  <c r="O41" i="2" s="1"/>
  <c r="AE40" i="4"/>
  <c r="B39" i="2" s="1"/>
  <c r="D39" i="2" s="1"/>
  <c r="O39" i="2" s="1"/>
  <c r="AE38" i="4"/>
  <c r="B37" i="2" s="1"/>
  <c r="D37" i="2" s="1"/>
  <c r="O37" i="2" s="1"/>
  <c r="AE36" i="4"/>
  <c r="B35" i="2" s="1"/>
  <c r="D35" i="2" s="1"/>
  <c r="O35" i="2" s="1"/>
  <c r="AE34" i="4"/>
  <c r="B33" i="2" s="1"/>
  <c r="D33" i="2" s="1"/>
  <c r="O33" i="2" s="1"/>
  <c r="AE32" i="4"/>
  <c r="B31" i="2" s="1"/>
  <c r="D31" i="2" s="1"/>
  <c r="O31" i="2" s="1"/>
  <c r="AE30" i="4"/>
  <c r="B29" i="2" s="1"/>
  <c r="D29" i="2" s="1"/>
  <c r="O29" i="2" s="1"/>
  <c r="AE28" i="4"/>
  <c r="B27" i="2" s="1"/>
  <c r="D27" i="2" s="1"/>
  <c r="O27" i="2" s="1"/>
  <c r="AE26" i="4"/>
  <c r="B25" i="2" s="1"/>
  <c r="D25" i="2" s="1"/>
  <c r="O25" i="2" s="1"/>
  <c r="AE24" i="4"/>
  <c r="B23" i="2" s="1"/>
  <c r="D23" i="2" s="1"/>
  <c r="O23" i="2" s="1"/>
  <c r="AE22" i="4"/>
  <c r="B21" i="2" s="1"/>
  <c r="D21" i="2" s="1"/>
  <c r="O21" i="2" s="1"/>
  <c r="AE20" i="4"/>
  <c r="B19" i="2" s="1"/>
  <c r="D19" i="2" s="1"/>
  <c r="O19" i="2" s="1"/>
  <c r="AE18" i="4"/>
  <c r="B17" i="2" s="1"/>
  <c r="D17" i="2" s="1"/>
  <c r="O17" i="2" s="1"/>
  <c r="AE16" i="4"/>
  <c r="B15" i="2" s="1"/>
  <c r="D15" i="2" s="1"/>
  <c r="O15" i="2" s="1"/>
  <c r="AE14" i="4"/>
  <c r="B13" i="2" s="1"/>
  <c r="D13" i="2" s="1"/>
  <c r="O13" i="2" s="1"/>
  <c r="AE12" i="4"/>
  <c r="B11" i="2" s="1"/>
  <c r="D11" i="2" s="1"/>
  <c r="O11" i="2" s="1"/>
  <c r="AE10" i="4"/>
  <c r="B9" i="2" s="1"/>
  <c r="D9" i="2" s="1"/>
  <c r="O9" i="2" s="1"/>
  <c r="AE8" i="4"/>
  <c r="B7" i="2" s="1"/>
  <c r="D7" i="2" s="1"/>
  <c r="O7" i="2" s="1"/>
  <c r="AE6" i="4"/>
  <c r="B5" i="2" s="1"/>
  <c r="D5" i="2" s="1"/>
  <c r="O5" i="2" s="1"/>
  <c r="B3" i="2"/>
  <c r="D3" i="2" s="1"/>
  <c r="AE355" i="4"/>
  <c r="B354" i="2" s="1"/>
  <c r="D354" i="2" s="1"/>
  <c r="O354" i="2" s="1"/>
  <c r="AE320" i="4"/>
  <c r="B319" i="2" s="1"/>
  <c r="D319" i="2" s="1"/>
  <c r="O319" i="2" s="1"/>
  <c r="AE315" i="4"/>
  <c r="B314" i="2" s="1"/>
  <c r="D314" i="2" s="1"/>
  <c r="O314" i="2" s="1"/>
  <c r="AE304" i="4"/>
  <c r="B303" i="2" s="1"/>
  <c r="D303" i="2" s="1"/>
  <c r="O303" i="2" s="1"/>
  <c r="AE299" i="4"/>
  <c r="B298" i="2" s="1"/>
  <c r="D298" i="2" s="1"/>
  <c r="O298" i="2" s="1"/>
  <c r="AE288" i="4"/>
  <c r="B287" i="2" s="1"/>
  <c r="D287" i="2" s="1"/>
  <c r="O287" i="2" s="1"/>
  <c r="AE283" i="4"/>
  <c r="B282" i="2" s="1"/>
  <c r="D282" i="2" s="1"/>
  <c r="O282" i="2" s="1"/>
  <c r="AE272" i="4"/>
  <c r="B271" i="2" s="1"/>
  <c r="D271" i="2" s="1"/>
  <c r="O271" i="2" s="1"/>
  <c r="AE267" i="4"/>
  <c r="B266" i="2" s="1"/>
  <c r="D266" i="2" s="1"/>
  <c r="O266" i="2" s="1"/>
  <c r="AE256" i="4"/>
  <c r="B255" i="2" s="1"/>
  <c r="D255" i="2" s="1"/>
  <c r="O255" i="2" s="1"/>
  <c r="AE251" i="4"/>
  <c r="B250" i="2" s="1"/>
  <c r="D250" i="2" s="1"/>
  <c r="O250" i="2" s="1"/>
  <c r="AE247" i="4"/>
  <c r="B246" i="2" s="1"/>
  <c r="D246" i="2" s="1"/>
  <c r="O246" i="2" s="1"/>
  <c r="AE240" i="4"/>
  <c r="B239" i="2" s="1"/>
  <c r="D239" i="2" s="1"/>
  <c r="O239" i="2" s="1"/>
  <c r="AE236" i="4"/>
  <c r="B235" i="2" s="1"/>
  <c r="D235" i="2" s="1"/>
  <c r="O235" i="2" s="1"/>
  <c r="AE233" i="4"/>
  <c r="B232" i="2" s="1"/>
  <c r="D232" i="2" s="1"/>
  <c r="O232" i="2" s="1"/>
  <c r="AE222" i="4"/>
  <c r="B221" i="2" s="1"/>
  <c r="D221" i="2" s="1"/>
  <c r="O221" i="2" s="1"/>
  <c r="AE219" i="4"/>
  <c r="B218" i="2" s="1"/>
  <c r="D218" i="2" s="1"/>
  <c r="O218" i="2" s="1"/>
  <c r="AE215" i="4"/>
  <c r="B214" i="2" s="1"/>
  <c r="D214" i="2" s="1"/>
  <c r="O214" i="2" s="1"/>
  <c r="AE208" i="4"/>
  <c r="B207" i="2" s="1"/>
  <c r="D207" i="2" s="1"/>
  <c r="O207" i="2" s="1"/>
  <c r="AE204" i="4"/>
  <c r="B203" i="2" s="1"/>
  <c r="D203" i="2" s="1"/>
  <c r="O203" i="2" s="1"/>
  <c r="AE201" i="4"/>
  <c r="B200" i="2" s="1"/>
  <c r="D200" i="2" s="1"/>
  <c r="O200" i="2" s="1"/>
  <c r="AE190" i="4"/>
  <c r="B189" i="2" s="1"/>
  <c r="D189" i="2" s="1"/>
  <c r="O189" i="2" s="1"/>
  <c r="AE187" i="4"/>
  <c r="B186" i="2" s="1"/>
  <c r="D186" i="2" s="1"/>
  <c r="O186" i="2" s="1"/>
  <c r="AE183" i="4"/>
  <c r="B182" i="2" s="1"/>
  <c r="D182" i="2" s="1"/>
  <c r="O182" i="2" s="1"/>
  <c r="AE176" i="4"/>
  <c r="B175" i="2" s="1"/>
  <c r="D175" i="2" s="1"/>
  <c r="O175" i="2" s="1"/>
  <c r="AE172" i="4"/>
  <c r="B171" i="2" s="1"/>
  <c r="D171" i="2" s="1"/>
  <c r="O171" i="2" s="1"/>
  <c r="AE169" i="4"/>
  <c r="B168" i="2" s="1"/>
  <c r="D168" i="2" s="1"/>
  <c r="O168" i="2" s="1"/>
  <c r="AE161" i="4"/>
  <c r="B160" i="2" s="1"/>
  <c r="D160" i="2" s="1"/>
  <c r="O160" i="2" s="1"/>
  <c r="AE153" i="4"/>
  <c r="B152" i="2" s="1"/>
  <c r="D152" i="2" s="1"/>
  <c r="O152" i="2" s="1"/>
  <c r="AE145" i="4"/>
  <c r="B144" i="2" s="1"/>
  <c r="D144" i="2" s="1"/>
  <c r="O144" i="2" s="1"/>
  <c r="AE137" i="4"/>
  <c r="B136" i="2" s="1"/>
  <c r="D136" i="2" s="1"/>
  <c r="O136" i="2" s="1"/>
  <c r="AE129" i="4"/>
  <c r="B128" i="2" s="1"/>
  <c r="D128" i="2" s="1"/>
  <c r="O128" i="2" s="1"/>
  <c r="AE121" i="4"/>
  <c r="B120" i="2" s="1"/>
  <c r="D120" i="2" s="1"/>
  <c r="O120" i="2" s="1"/>
  <c r="AE113" i="4"/>
  <c r="B112" i="2" s="1"/>
  <c r="D112" i="2" s="1"/>
  <c r="O112" i="2" s="1"/>
  <c r="AE105" i="4"/>
  <c r="B104" i="2" s="1"/>
  <c r="D104" i="2" s="1"/>
  <c r="O104" i="2" s="1"/>
  <c r="AE97" i="4"/>
  <c r="B96" i="2" s="1"/>
  <c r="D96" i="2" s="1"/>
  <c r="O96" i="2" s="1"/>
  <c r="AE89" i="4"/>
  <c r="B88" i="2" s="1"/>
  <c r="D88" i="2" s="1"/>
  <c r="O88" i="2" s="1"/>
  <c r="AE81" i="4"/>
  <c r="B80" i="2" s="1"/>
  <c r="D80" i="2" s="1"/>
  <c r="O80" i="2" s="1"/>
  <c r="AE73" i="4"/>
  <c r="B72" i="2" s="1"/>
  <c r="D72" i="2" s="1"/>
  <c r="O72" i="2" s="1"/>
  <c r="AE65" i="4"/>
  <c r="B64" i="2" s="1"/>
  <c r="D64" i="2" s="1"/>
  <c r="O64" i="2" s="1"/>
  <c r="AE57" i="4"/>
  <c r="B56" i="2" s="1"/>
  <c r="D56" i="2" s="1"/>
  <c r="O56" i="2" s="1"/>
  <c r="AE49" i="4"/>
  <c r="B48" i="2" s="1"/>
  <c r="D48" i="2" s="1"/>
  <c r="O48" i="2" s="1"/>
  <c r="AE41" i="4"/>
  <c r="B40" i="2" s="1"/>
  <c r="D40" i="2" s="1"/>
  <c r="O40" i="2" s="1"/>
  <c r="AE33" i="4"/>
  <c r="B32" i="2" s="1"/>
  <c r="D32" i="2" s="1"/>
  <c r="O32" i="2" s="1"/>
  <c r="AE25" i="4"/>
  <c r="B24" i="2" s="1"/>
  <c r="D24" i="2" s="1"/>
  <c r="O24" i="2" s="1"/>
  <c r="AE17" i="4"/>
  <c r="B16" i="2" s="1"/>
  <c r="D16" i="2" s="1"/>
  <c r="O16" i="2" s="1"/>
  <c r="AE9" i="4"/>
  <c r="B8" i="2" s="1"/>
  <c r="D8" i="2" s="1"/>
  <c r="O8" i="2" s="1"/>
  <c r="AE351" i="4"/>
  <c r="B350" i="2" s="1"/>
  <c r="D350" i="2" s="1"/>
  <c r="O350" i="2" s="1"/>
  <c r="AE337" i="4"/>
  <c r="B336" i="2" s="1"/>
  <c r="D336" i="2" s="1"/>
  <c r="O336" i="2" s="1"/>
  <c r="AE323" i="4"/>
  <c r="B322" i="2" s="1"/>
  <c r="D322" i="2" s="1"/>
  <c r="O322" i="2" s="1"/>
  <c r="AE312" i="4"/>
  <c r="B311" i="2" s="1"/>
  <c r="D311" i="2" s="1"/>
  <c r="O311" i="2" s="1"/>
  <c r="AE291" i="4"/>
  <c r="B290" i="2" s="1"/>
  <c r="D290" i="2" s="1"/>
  <c r="O290" i="2" s="1"/>
  <c r="AE280" i="4"/>
  <c r="B279" i="2" s="1"/>
  <c r="D279" i="2" s="1"/>
  <c r="O279" i="2" s="1"/>
  <c r="AE259" i="4"/>
  <c r="B258" i="2" s="1"/>
  <c r="D258" i="2" s="1"/>
  <c r="O258" i="2" s="1"/>
  <c r="AE249" i="4"/>
  <c r="B248" i="2" s="1"/>
  <c r="D248" i="2" s="1"/>
  <c r="O248" i="2" s="1"/>
  <c r="AE235" i="4"/>
  <c r="B234" i="2" s="1"/>
  <c r="D234" i="2" s="1"/>
  <c r="O234" i="2" s="1"/>
  <c r="AE220" i="4"/>
  <c r="B219" i="2" s="1"/>
  <c r="D219" i="2" s="1"/>
  <c r="O219" i="2" s="1"/>
  <c r="AE203" i="4"/>
  <c r="B202" i="2" s="1"/>
  <c r="D202" i="2" s="1"/>
  <c r="O202" i="2" s="1"/>
  <c r="AE188" i="4"/>
  <c r="B187" i="2" s="1"/>
  <c r="D187" i="2" s="1"/>
  <c r="O187" i="2" s="1"/>
  <c r="AE185" i="4"/>
  <c r="B184" i="2" s="1"/>
  <c r="D184" i="2" s="1"/>
  <c r="O184" i="2" s="1"/>
  <c r="AE171" i="4"/>
  <c r="B170" i="2" s="1"/>
  <c r="D170" i="2" s="1"/>
  <c r="O170" i="2" s="1"/>
  <c r="AE165" i="4"/>
  <c r="B164" i="2" s="1"/>
  <c r="D164" i="2" s="1"/>
  <c r="O164" i="2" s="1"/>
  <c r="AE149" i="4"/>
  <c r="B148" i="2" s="1"/>
  <c r="D148" i="2" s="1"/>
  <c r="O148" i="2" s="1"/>
  <c r="AE133" i="4"/>
  <c r="B132" i="2" s="1"/>
  <c r="D132" i="2" s="1"/>
  <c r="O132" i="2" s="1"/>
  <c r="AE367" i="4"/>
  <c r="B366" i="2" s="1"/>
  <c r="D366" i="2" s="1"/>
  <c r="O366" i="2" s="1"/>
  <c r="AE353" i="4"/>
  <c r="B352" i="2" s="1"/>
  <c r="D352" i="2" s="1"/>
  <c r="O352" i="2" s="1"/>
  <c r="AE339" i="4"/>
  <c r="B338" i="2" s="1"/>
  <c r="D338" i="2" s="1"/>
  <c r="O338" i="2" s="1"/>
  <c r="AE319" i="4"/>
  <c r="B318" i="2" s="1"/>
  <c r="D318" i="2" s="1"/>
  <c r="O318" i="2" s="1"/>
  <c r="AE308" i="4"/>
  <c r="B307" i="2" s="1"/>
  <c r="D307" i="2" s="1"/>
  <c r="O307" i="2" s="1"/>
  <c r="AE303" i="4"/>
  <c r="B302" i="2" s="1"/>
  <c r="D302" i="2" s="1"/>
  <c r="O302" i="2" s="1"/>
  <c r="AE292" i="4"/>
  <c r="B291" i="2" s="1"/>
  <c r="D291" i="2" s="1"/>
  <c r="O291" i="2" s="1"/>
  <c r="AE287" i="4"/>
  <c r="B286" i="2" s="1"/>
  <c r="D286" i="2" s="1"/>
  <c r="O286" i="2" s="1"/>
  <c r="AE276" i="4"/>
  <c r="B275" i="2" s="1"/>
  <c r="D275" i="2" s="1"/>
  <c r="O275" i="2" s="1"/>
  <c r="AE271" i="4"/>
  <c r="B270" i="2" s="1"/>
  <c r="D270" i="2" s="1"/>
  <c r="O270" i="2" s="1"/>
  <c r="AE260" i="4"/>
  <c r="B259" i="2" s="1"/>
  <c r="D259" i="2" s="1"/>
  <c r="O259" i="2" s="1"/>
  <c r="AE255" i="4"/>
  <c r="B254" i="2" s="1"/>
  <c r="D254" i="2" s="1"/>
  <c r="O254" i="2" s="1"/>
  <c r="AE246" i="4"/>
  <c r="B245" i="2" s="1"/>
  <c r="D245" i="2" s="1"/>
  <c r="O245" i="2" s="1"/>
  <c r="AE243" i="4"/>
  <c r="B242" i="2" s="1"/>
  <c r="D242" i="2" s="1"/>
  <c r="O242" i="2" s="1"/>
  <c r="AE239" i="4"/>
  <c r="B238" i="2" s="1"/>
  <c r="D238" i="2" s="1"/>
  <c r="O238" i="2" s="1"/>
  <c r="AE232" i="4"/>
  <c r="B231" i="2" s="1"/>
  <c r="D231" i="2" s="1"/>
  <c r="O231" i="2" s="1"/>
  <c r="AE228" i="4"/>
  <c r="B227" i="2" s="1"/>
  <c r="D227" i="2" s="1"/>
  <c r="O227" i="2" s="1"/>
  <c r="AE225" i="4"/>
  <c r="B224" i="2" s="1"/>
  <c r="D224" i="2" s="1"/>
  <c r="O224" i="2" s="1"/>
  <c r="AE214" i="4"/>
  <c r="B213" i="2" s="1"/>
  <c r="D213" i="2" s="1"/>
  <c r="O213" i="2" s="1"/>
  <c r="AE211" i="4"/>
  <c r="B210" i="2" s="1"/>
  <c r="D210" i="2" s="1"/>
  <c r="O210" i="2" s="1"/>
  <c r="AE207" i="4"/>
  <c r="B206" i="2" s="1"/>
  <c r="D206" i="2" s="1"/>
  <c r="O206" i="2" s="1"/>
  <c r="AE200" i="4"/>
  <c r="B199" i="2" s="1"/>
  <c r="D199" i="2" s="1"/>
  <c r="O199" i="2" s="1"/>
  <c r="AE196" i="4"/>
  <c r="B195" i="2" s="1"/>
  <c r="D195" i="2" s="1"/>
  <c r="O195" i="2" s="1"/>
  <c r="AE193" i="4"/>
  <c r="B192" i="2" s="1"/>
  <c r="D192" i="2" s="1"/>
  <c r="O192" i="2" s="1"/>
  <c r="AE182" i="4"/>
  <c r="B181" i="2" s="1"/>
  <c r="D181" i="2" s="1"/>
  <c r="O181" i="2" s="1"/>
  <c r="AE179" i="4"/>
  <c r="B178" i="2" s="1"/>
  <c r="D178" i="2" s="1"/>
  <c r="O178" i="2" s="1"/>
  <c r="AE175" i="4"/>
  <c r="B174" i="2" s="1"/>
  <c r="D174" i="2" s="1"/>
  <c r="O174" i="2" s="1"/>
  <c r="AE163" i="4"/>
  <c r="B162" i="2" s="1"/>
  <c r="D162" i="2" s="1"/>
  <c r="O162" i="2" s="1"/>
  <c r="AE155" i="4"/>
  <c r="B154" i="2" s="1"/>
  <c r="D154" i="2" s="1"/>
  <c r="O154" i="2" s="1"/>
  <c r="AE147" i="4"/>
  <c r="B146" i="2" s="1"/>
  <c r="D146" i="2" s="1"/>
  <c r="O146" i="2" s="1"/>
  <c r="AE139" i="4"/>
  <c r="B138" i="2" s="1"/>
  <c r="D138" i="2" s="1"/>
  <c r="O138" i="2" s="1"/>
  <c r="AE131" i="4"/>
  <c r="B130" i="2" s="1"/>
  <c r="D130" i="2" s="1"/>
  <c r="O130" i="2" s="1"/>
  <c r="AE123" i="4"/>
  <c r="B122" i="2" s="1"/>
  <c r="D122" i="2" s="1"/>
  <c r="O122" i="2" s="1"/>
  <c r="AE115" i="4"/>
  <c r="B114" i="2" s="1"/>
  <c r="D114" i="2" s="1"/>
  <c r="O114" i="2" s="1"/>
  <c r="AE107" i="4"/>
  <c r="B106" i="2" s="1"/>
  <c r="D106" i="2" s="1"/>
  <c r="O106" i="2" s="1"/>
  <c r="AE99" i="4"/>
  <c r="B98" i="2" s="1"/>
  <c r="D98" i="2" s="1"/>
  <c r="O98" i="2" s="1"/>
  <c r="AE91" i="4"/>
  <c r="B90" i="2" s="1"/>
  <c r="D90" i="2" s="1"/>
  <c r="O90" i="2" s="1"/>
  <c r="AE83" i="4"/>
  <c r="B82" i="2" s="1"/>
  <c r="D82" i="2" s="1"/>
  <c r="O82" i="2" s="1"/>
  <c r="AE75" i="4"/>
  <c r="B74" i="2" s="1"/>
  <c r="D74" i="2" s="1"/>
  <c r="O74" i="2" s="1"/>
  <c r="AE67" i="4"/>
  <c r="B66" i="2" s="1"/>
  <c r="D66" i="2" s="1"/>
  <c r="O66" i="2" s="1"/>
  <c r="AE59" i="4"/>
  <c r="B58" i="2" s="1"/>
  <c r="D58" i="2" s="1"/>
  <c r="O58" i="2" s="1"/>
  <c r="AE51" i="4"/>
  <c r="B50" i="2" s="1"/>
  <c r="D50" i="2" s="1"/>
  <c r="O50" i="2" s="1"/>
  <c r="AE43" i="4"/>
  <c r="B42" i="2" s="1"/>
  <c r="D42" i="2" s="1"/>
  <c r="O42" i="2" s="1"/>
  <c r="AE35" i="4"/>
  <c r="B34" i="2" s="1"/>
  <c r="D34" i="2" s="1"/>
  <c r="O34" i="2" s="1"/>
  <c r="AE27" i="4"/>
  <c r="B26" i="2" s="1"/>
  <c r="D26" i="2" s="1"/>
  <c r="O26" i="2" s="1"/>
  <c r="AE19" i="4"/>
  <c r="B18" i="2" s="1"/>
  <c r="D18" i="2" s="1"/>
  <c r="O18" i="2" s="1"/>
  <c r="AE11" i="4"/>
  <c r="B10" i="2" s="1"/>
  <c r="D10" i="2" s="1"/>
  <c r="O10" i="2" s="1"/>
  <c r="AE307" i="4"/>
  <c r="B306" i="2" s="1"/>
  <c r="D306" i="2" s="1"/>
  <c r="O306" i="2" s="1"/>
  <c r="AE296" i="4"/>
  <c r="B295" i="2" s="1"/>
  <c r="D295" i="2" s="1"/>
  <c r="O295" i="2" s="1"/>
  <c r="AE275" i="4"/>
  <c r="B274" i="2" s="1"/>
  <c r="D274" i="2" s="1"/>
  <c r="O274" i="2" s="1"/>
  <c r="AE264" i="4"/>
  <c r="B263" i="2" s="1"/>
  <c r="D263" i="2" s="1"/>
  <c r="O263" i="2" s="1"/>
  <c r="AE238" i="4"/>
  <c r="B237" i="2" s="1"/>
  <c r="D237" i="2" s="1"/>
  <c r="O237" i="2" s="1"/>
  <c r="AE231" i="4"/>
  <c r="B230" i="2" s="1"/>
  <c r="D230" i="2" s="1"/>
  <c r="O230" i="2" s="1"/>
  <c r="AE224" i="4"/>
  <c r="B223" i="2" s="1"/>
  <c r="D223" i="2" s="1"/>
  <c r="O223" i="2" s="1"/>
  <c r="AE217" i="4"/>
  <c r="B216" i="2" s="1"/>
  <c r="D216" i="2" s="1"/>
  <c r="O216" i="2" s="1"/>
  <c r="AE206" i="4"/>
  <c r="B205" i="2" s="1"/>
  <c r="D205" i="2" s="1"/>
  <c r="O205" i="2" s="1"/>
  <c r="AE199" i="4"/>
  <c r="B198" i="2" s="1"/>
  <c r="D198" i="2" s="1"/>
  <c r="O198" i="2" s="1"/>
  <c r="AE192" i="4"/>
  <c r="B191" i="2" s="1"/>
  <c r="D191" i="2" s="1"/>
  <c r="O191" i="2" s="1"/>
  <c r="AE174" i="4"/>
  <c r="B173" i="2" s="1"/>
  <c r="D173" i="2" s="1"/>
  <c r="O173" i="2" s="1"/>
  <c r="AE157" i="4"/>
  <c r="B156" i="2" s="1"/>
  <c r="D156" i="2" s="1"/>
  <c r="O156" i="2" s="1"/>
  <c r="AE141" i="4"/>
  <c r="B140" i="2" s="1"/>
  <c r="D140" i="2" s="1"/>
  <c r="O140" i="2" s="1"/>
  <c r="AE125" i="4"/>
  <c r="B124" i="2" s="1"/>
  <c r="D124" i="2" s="1"/>
  <c r="O124" i="2" s="1"/>
  <c r="AE13" i="4"/>
  <c r="B12" i="2" s="1"/>
  <c r="D12" i="2" s="1"/>
  <c r="O12" i="2" s="1"/>
  <c r="AE29" i="4"/>
  <c r="B28" i="2" s="1"/>
  <c r="D28" i="2" s="1"/>
  <c r="O28" i="2" s="1"/>
  <c r="AE45" i="4"/>
  <c r="B44" i="2" s="1"/>
  <c r="D44" i="2" s="1"/>
  <c r="O44" i="2" s="1"/>
  <c r="AE61" i="4"/>
  <c r="B60" i="2" s="1"/>
  <c r="D60" i="2" s="1"/>
  <c r="O60" i="2" s="1"/>
  <c r="AE77" i="4"/>
  <c r="B76" i="2" s="1"/>
  <c r="D76" i="2" s="1"/>
  <c r="O76" i="2" s="1"/>
  <c r="AE93" i="4"/>
  <c r="B92" i="2" s="1"/>
  <c r="D92" i="2" s="1"/>
  <c r="O92" i="2" s="1"/>
  <c r="AE109" i="4"/>
  <c r="B108" i="2" s="1"/>
  <c r="D108" i="2" s="1"/>
  <c r="O108" i="2" s="1"/>
  <c r="AE143" i="4"/>
  <c r="B142" i="2" s="1"/>
  <c r="D142" i="2" s="1"/>
  <c r="O142" i="2" s="1"/>
  <c r="AE177" i="4"/>
  <c r="B176" i="2" s="1"/>
  <c r="D176" i="2" s="1"/>
  <c r="O176" i="2" s="1"/>
  <c r="AE191" i="4"/>
  <c r="B190" i="2" s="1"/>
  <c r="D190" i="2" s="1"/>
  <c r="O190" i="2" s="1"/>
  <c r="AE248" i="4"/>
  <c r="B247" i="2" s="1"/>
  <c r="D247" i="2" s="1"/>
  <c r="O247" i="2" s="1"/>
  <c r="AE268" i="4"/>
  <c r="B267" i="2" s="1"/>
  <c r="D267" i="2" s="1"/>
  <c r="O267" i="2" s="1"/>
  <c r="AE311" i="4"/>
  <c r="B310" i="2" s="1"/>
  <c r="D310" i="2" s="1"/>
  <c r="O310" i="2" s="1"/>
  <c r="AE335" i="4"/>
  <c r="B334" i="2" s="1"/>
  <c r="D334" i="2" s="1"/>
  <c r="O334" i="2" s="1"/>
  <c r="O3" i="2" l="1"/>
  <c r="AF367" i="4"/>
  <c r="C366" i="2" s="1"/>
  <c r="E366" i="2" s="1"/>
  <c r="AF362" i="4"/>
  <c r="C361" i="2" s="1"/>
  <c r="E361" i="2" s="1"/>
  <c r="AF359" i="4"/>
  <c r="C358" i="2" s="1"/>
  <c r="E358" i="2" s="1"/>
  <c r="AF354" i="4"/>
  <c r="C353" i="2" s="1"/>
  <c r="E353" i="2" s="1"/>
  <c r="AF351" i="4"/>
  <c r="C350" i="2" s="1"/>
  <c r="E350" i="2" s="1"/>
  <c r="AF346" i="4"/>
  <c r="C345" i="2" s="1"/>
  <c r="E345" i="2" s="1"/>
  <c r="AF343" i="4"/>
  <c r="C342" i="2" s="1"/>
  <c r="E342" i="2" s="1"/>
  <c r="AF338" i="4"/>
  <c r="C337" i="2" s="1"/>
  <c r="E337" i="2" s="1"/>
  <c r="AF335" i="4"/>
  <c r="C334" i="2" s="1"/>
  <c r="E334" i="2" s="1"/>
  <c r="AF330" i="4"/>
  <c r="C329" i="2" s="1"/>
  <c r="E329" i="2" s="1"/>
  <c r="AF327" i="4"/>
  <c r="C326" i="2" s="1"/>
  <c r="E326" i="2" s="1"/>
  <c r="AF322" i="4"/>
  <c r="C321" i="2" s="1"/>
  <c r="E321" i="2" s="1"/>
  <c r="AF320" i="4"/>
  <c r="C319" i="2" s="1"/>
  <c r="E319" i="2" s="1"/>
  <c r="AF318" i="4"/>
  <c r="C317" i="2" s="1"/>
  <c r="E317" i="2" s="1"/>
  <c r="AF316" i="4"/>
  <c r="C315" i="2" s="1"/>
  <c r="E315" i="2" s="1"/>
  <c r="AF314" i="4"/>
  <c r="C313" i="2" s="1"/>
  <c r="E313" i="2" s="1"/>
  <c r="AF312" i="4"/>
  <c r="C311" i="2" s="1"/>
  <c r="E311" i="2" s="1"/>
  <c r="AF310" i="4"/>
  <c r="C309" i="2" s="1"/>
  <c r="E309" i="2" s="1"/>
  <c r="AF308" i="4"/>
  <c r="C307" i="2" s="1"/>
  <c r="E307" i="2" s="1"/>
  <c r="AF306" i="4"/>
  <c r="C305" i="2" s="1"/>
  <c r="E305" i="2" s="1"/>
  <c r="AF304" i="4"/>
  <c r="C303" i="2" s="1"/>
  <c r="E303" i="2" s="1"/>
  <c r="AF302" i="4"/>
  <c r="C301" i="2" s="1"/>
  <c r="E301" i="2" s="1"/>
  <c r="AF300" i="4"/>
  <c r="C299" i="2" s="1"/>
  <c r="E299" i="2" s="1"/>
  <c r="AF298" i="4"/>
  <c r="C297" i="2" s="1"/>
  <c r="E297" i="2" s="1"/>
  <c r="AF296" i="4"/>
  <c r="C295" i="2" s="1"/>
  <c r="E295" i="2" s="1"/>
  <c r="AF294" i="4"/>
  <c r="C293" i="2" s="1"/>
  <c r="E293" i="2" s="1"/>
  <c r="AF292" i="4"/>
  <c r="C291" i="2" s="1"/>
  <c r="E291" i="2" s="1"/>
  <c r="AF290" i="4"/>
  <c r="C289" i="2" s="1"/>
  <c r="E289" i="2" s="1"/>
  <c r="AF288" i="4"/>
  <c r="C287" i="2" s="1"/>
  <c r="E287" i="2" s="1"/>
  <c r="AF286" i="4"/>
  <c r="C285" i="2" s="1"/>
  <c r="E285" i="2" s="1"/>
  <c r="AF284" i="4"/>
  <c r="C283" i="2" s="1"/>
  <c r="E283" i="2" s="1"/>
  <c r="AF282" i="4"/>
  <c r="C281" i="2" s="1"/>
  <c r="E281" i="2" s="1"/>
  <c r="AF280" i="4"/>
  <c r="C279" i="2" s="1"/>
  <c r="E279" i="2" s="1"/>
  <c r="AF278" i="4"/>
  <c r="C277" i="2" s="1"/>
  <c r="E277" i="2" s="1"/>
  <c r="AF276" i="4"/>
  <c r="C275" i="2" s="1"/>
  <c r="E275" i="2" s="1"/>
  <c r="AF274" i="4"/>
  <c r="C273" i="2" s="1"/>
  <c r="E273" i="2" s="1"/>
  <c r="AF272" i="4"/>
  <c r="C271" i="2" s="1"/>
  <c r="E271" i="2" s="1"/>
  <c r="AF270" i="4"/>
  <c r="C269" i="2" s="1"/>
  <c r="E269" i="2" s="1"/>
  <c r="AF268" i="4"/>
  <c r="C267" i="2" s="1"/>
  <c r="E267" i="2" s="1"/>
  <c r="AF266" i="4"/>
  <c r="C265" i="2" s="1"/>
  <c r="E265" i="2" s="1"/>
  <c r="AF264" i="4"/>
  <c r="C263" i="2" s="1"/>
  <c r="E263" i="2" s="1"/>
  <c r="AF262" i="4"/>
  <c r="C261" i="2" s="1"/>
  <c r="E261" i="2" s="1"/>
  <c r="AF260" i="4"/>
  <c r="C259" i="2" s="1"/>
  <c r="E259" i="2" s="1"/>
  <c r="AF258" i="4"/>
  <c r="C257" i="2" s="1"/>
  <c r="E257" i="2" s="1"/>
  <c r="AF256" i="4"/>
  <c r="C255" i="2" s="1"/>
  <c r="E255" i="2" s="1"/>
  <c r="AF254" i="4"/>
  <c r="C253" i="2" s="1"/>
  <c r="E253" i="2" s="1"/>
  <c r="AF252" i="4"/>
  <c r="C251" i="2" s="1"/>
  <c r="E251" i="2" s="1"/>
  <c r="AF250" i="4"/>
  <c r="C249" i="2" s="1"/>
  <c r="E249" i="2" s="1"/>
  <c r="AF248" i="4"/>
  <c r="C247" i="2" s="1"/>
  <c r="E247" i="2" s="1"/>
  <c r="AF246" i="4"/>
  <c r="C245" i="2" s="1"/>
  <c r="E245" i="2" s="1"/>
  <c r="AF244" i="4"/>
  <c r="C243" i="2" s="1"/>
  <c r="E243" i="2" s="1"/>
  <c r="AF242" i="4"/>
  <c r="C241" i="2" s="1"/>
  <c r="E241" i="2" s="1"/>
  <c r="AF240" i="4"/>
  <c r="C239" i="2" s="1"/>
  <c r="E239" i="2" s="1"/>
  <c r="AF238" i="4"/>
  <c r="C237" i="2" s="1"/>
  <c r="E237" i="2" s="1"/>
  <c r="AF236" i="4"/>
  <c r="C235" i="2" s="1"/>
  <c r="E235" i="2" s="1"/>
  <c r="AF234" i="4"/>
  <c r="C233" i="2" s="1"/>
  <c r="E233" i="2" s="1"/>
  <c r="AF232" i="4"/>
  <c r="C231" i="2" s="1"/>
  <c r="E231" i="2" s="1"/>
  <c r="AF230" i="4"/>
  <c r="C229" i="2" s="1"/>
  <c r="E229" i="2" s="1"/>
  <c r="AF228" i="4"/>
  <c r="C227" i="2" s="1"/>
  <c r="E227" i="2" s="1"/>
  <c r="AF226" i="4"/>
  <c r="C225" i="2" s="1"/>
  <c r="E225" i="2" s="1"/>
  <c r="AF224" i="4"/>
  <c r="C223" i="2" s="1"/>
  <c r="E223" i="2" s="1"/>
  <c r="AF222" i="4"/>
  <c r="C221" i="2" s="1"/>
  <c r="E221" i="2" s="1"/>
  <c r="AF220" i="4"/>
  <c r="C219" i="2" s="1"/>
  <c r="E219" i="2" s="1"/>
  <c r="AF218" i="4"/>
  <c r="C217" i="2" s="1"/>
  <c r="E217" i="2" s="1"/>
  <c r="AF216" i="4"/>
  <c r="C215" i="2" s="1"/>
  <c r="E215" i="2" s="1"/>
  <c r="AF214" i="4"/>
  <c r="C213" i="2" s="1"/>
  <c r="E213" i="2" s="1"/>
  <c r="AF212" i="4"/>
  <c r="C211" i="2" s="1"/>
  <c r="E211" i="2" s="1"/>
  <c r="AF210" i="4"/>
  <c r="C209" i="2" s="1"/>
  <c r="E209" i="2" s="1"/>
  <c r="AF208" i="4"/>
  <c r="C207" i="2" s="1"/>
  <c r="E207" i="2" s="1"/>
  <c r="AF206" i="4"/>
  <c r="C205" i="2" s="1"/>
  <c r="E205" i="2" s="1"/>
  <c r="AF204" i="4"/>
  <c r="C203" i="2" s="1"/>
  <c r="E203" i="2" s="1"/>
  <c r="AF202" i="4"/>
  <c r="C201" i="2" s="1"/>
  <c r="E201" i="2" s="1"/>
  <c r="AF200" i="4"/>
  <c r="C199" i="2" s="1"/>
  <c r="E199" i="2" s="1"/>
  <c r="AF198" i="4"/>
  <c r="C197" i="2" s="1"/>
  <c r="E197" i="2" s="1"/>
  <c r="AF196" i="4"/>
  <c r="C195" i="2" s="1"/>
  <c r="E195" i="2" s="1"/>
  <c r="AF194" i="4"/>
  <c r="C193" i="2" s="1"/>
  <c r="E193" i="2" s="1"/>
  <c r="AF192" i="4"/>
  <c r="C191" i="2" s="1"/>
  <c r="E191" i="2" s="1"/>
  <c r="AF190" i="4"/>
  <c r="C189" i="2" s="1"/>
  <c r="E189" i="2" s="1"/>
  <c r="AF188" i="4"/>
  <c r="C187" i="2" s="1"/>
  <c r="E187" i="2" s="1"/>
  <c r="AF186" i="4"/>
  <c r="C185" i="2" s="1"/>
  <c r="E185" i="2" s="1"/>
  <c r="AF184" i="4"/>
  <c r="C183" i="2" s="1"/>
  <c r="E183" i="2" s="1"/>
  <c r="AF182" i="4"/>
  <c r="C181" i="2" s="1"/>
  <c r="E181" i="2" s="1"/>
  <c r="AF180" i="4"/>
  <c r="C179" i="2" s="1"/>
  <c r="E179" i="2" s="1"/>
  <c r="AF178" i="4"/>
  <c r="C177" i="2" s="1"/>
  <c r="E177" i="2" s="1"/>
  <c r="AF176" i="4"/>
  <c r="C175" i="2" s="1"/>
  <c r="E175" i="2" s="1"/>
  <c r="AF174" i="4"/>
  <c r="C173" i="2" s="1"/>
  <c r="E173" i="2" s="1"/>
  <c r="AF172" i="4"/>
  <c r="C171" i="2" s="1"/>
  <c r="E171" i="2" s="1"/>
  <c r="AF170" i="4"/>
  <c r="C169" i="2" s="1"/>
  <c r="E169" i="2" s="1"/>
  <c r="AF366" i="4"/>
  <c r="C365" i="2" s="1"/>
  <c r="E365" i="2" s="1"/>
  <c r="AF355" i="4"/>
  <c r="C354" i="2" s="1"/>
  <c r="E354" i="2" s="1"/>
  <c r="AF352" i="4"/>
  <c r="C351" i="2" s="1"/>
  <c r="E351" i="2" s="1"/>
  <c r="AF348" i="4"/>
  <c r="C347" i="2" s="1"/>
  <c r="E347" i="2" s="1"/>
  <c r="AF341" i="4"/>
  <c r="C340" i="2" s="1"/>
  <c r="E340" i="2" s="1"/>
  <c r="AF337" i="4"/>
  <c r="C336" i="2" s="1"/>
  <c r="E336" i="2" s="1"/>
  <c r="AF334" i="4"/>
  <c r="C333" i="2" s="1"/>
  <c r="E333" i="2" s="1"/>
  <c r="AF323" i="4"/>
  <c r="C322" i="2" s="1"/>
  <c r="E322" i="2" s="1"/>
  <c r="AF315" i="4"/>
  <c r="C314" i="2" s="1"/>
  <c r="E314" i="2" s="1"/>
  <c r="AF307" i="4"/>
  <c r="C306" i="2" s="1"/>
  <c r="E306" i="2" s="1"/>
  <c r="AF299" i="4"/>
  <c r="C298" i="2" s="1"/>
  <c r="E298" i="2" s="1"/>
  <c r="AF291" i="4"/>
  <c r="C290" i="2" s="1"/>
  <c r="E290" i="2" s="1"/>
  <c r="AF283" i="4"/>
  <c r="C282" i="2" s="1"/>
  <c r="E282" i="2" s="1"/>
  <c r="AF275" i="4"/>
  <c r="C274" i="2" s="1"/>
  <c r="E274" i="2" s="1"/>
  <c r="AF267" i="4"/>
  <c r="C266" i="2" s="1"/>
  <c r="E266" i="2" s="1"/>
  <c r="AF259" i="4"/>
  <c r="C258" i="2" s="1"/>
  <c r="E258" i="2" s="1"/>
  <c r="AF251" i="4"/>
  <c r="C250" i="2" s="1"/>
  <c r="E250" i="2" s="1"/>
  <c r="AF368" i="4"/>
  <c r="C367" i="2" s="1"/>
  <c r="E367" i="2" s="1"/>
  <c r="AF364" i="4"/>
  <c r="C363" i="2" s="1"/>
  <c r="E363" i="2" s="1"/>
  <c r="AF357" i="4"/>
  <c r="C356" i="2" s="1"/>
  <c r="E356" i="2" s="1"/>
  <c r="AF353" i="4"/>
  <c r="C352" i="2" s="1"/>
  <c r="E352" i="2" s="1"/>
  <c r="AF350" i="4"/>
  <c r="C349" i="2" s="1"/>
  <c r="E349" i="2" s="1"/>
  <c r="AF339" i="4"/>
  <c r="C338" i="2" s="1"/>
  <c r="E338" i="2" s="1"/>
  <c r="AF336" i="4"/>
  <c r="C335" i="2" s="1"/>
  <c r="E335" i="2" s="1"/>
  <c r="AF332" i="4"/>
  <c r="C331" i="2" s="1"/>
  <c r="E331" i="2" s="1"/>
  <c r="AF325" i="4"/>
  <c r="C324" i="2" s="1"/>
  <c r="E324" i="2" s="1"/>
  <c r="AF319" i="4"/>
  <c r="C318" i="2" s="1"/>
  <c r="E318" i="2" s="1"/>
  <c r="AF311" i="4"/>
  <c r="C310" i="2" s="1"/>
  <c r="E310" i="2" s="1"/>
  <c r="AF303" i="4"/>
  <c r="C302" i="2" s="1"/>
  <c r="E302" i="2" s="1"/>
  <c r="AF295" i="4"/>
  <c r="C294" i="2" s="1"/>
  <c r="E294" i="2" s="1"/>
  <c r="AF287" i="4"/>
  <c r="C286" i="2" s="1"/>
  <c r="E286" i="2" s="1"/>
  <c r="AF279" i="4"/>
  <c r="C278" i="2" s="1"/>
  <c r="E278" i="2" s="1"/>
  <c r="AF271" i="4"/>
  <c r="C270" i="2" s="1"/>
  <c r="E270" i="2" s="1"/>
  <c r="AF263" i="4"/>
  <c r="C262" i="2" s="1"/>
  <c r="E262" i="2" s="1"/>
  <c r="AF255" i="4"/>
  <c r="C254" i="2" s="1"/>
  <c r="E254" i="2" s="1"/>
  <c r="AF247" i="4"/>
  <c r="C246" i="2" s="1"/>
  <c r="E246" i="2" s="1"/>
  <c r="AF239" i="4"/>
  <c r="C238" i="2" s="1"/>
  <c r="E238" i="2" s="1"/>
  <c r="AF231" i="4"/>
  <c r="C230" i="2" s="1"/>
  <c r="E230" i="2" s="1"/>
  <c r="AF223" i="4"/>
  <c r="C222" i="2" s="1"/>
  <c r="E222" i="2" s="1"/>
  <c r="AF215" i="4"/>
  <c r="C214" i="2" s="1"/>
  <c r="E214" i="2" s="1"/>
  <c r="AF207" i="4"/>
  <c r="C206" i="2" s="1"/>
  <c r="E206" i="2" s="1"/>
  <c r="AF199" i="4"/>
  <c r="C198" i="2" s="1"/>
  <c r="E198" i="2" s="1"/>
  <c r="AF191" i="4"/>
  <c r="C190" i="2" s="1"/>
  <c r="E190" i="2" s="1"/>
  <c r="AF183" i="4"/>
  <c r="C182" i="2" s="1"/>
  <c r="E182" i="2" s="1"/>
  <c r="AF175" i="4"/>
  <c r="C174" i="2" s="1"/>
  <c r="E174" i="2" s="1"/>
  <c r="AF361" i="4"/>
  <c r="C360" i="2" s="1"/>
  <c r="E360" i="2" s="1"/>
  <c r="AF347" i="4"/>
  <c r="C346" i="2" s="1"/>
  <c r="E346" i="2" s="1"/>
  <c r="AF340" i="4"/>
  <c r="C339" i="2" s="1"/>
  <c r="E339" i="2" s="1"/>
  <c r="AF333" i="4"/>
  <c r="C332" i="2" s="1"/>
  <c r="E332" i="2" s="1"/>
  <c r="AF326" i="4"/>
  <c r="C325" i="2" s="1"/>
  <c r="E325" i="2" s="1"/>
  <c r="AF309" i="4"/>
  <c r="C308" i="2" s="1"/>
  <c r="E308" i="2" s="1"/>
  <c r="AF293" i="4"/>
  <c r="C292" i="2" s="1"/>
  <c r="E292" i="2" s="1"/>
  <c r="AF277" i="4"/>
  <c r="C276" i="2" s="1"/>
  <c r="E276" i="2" s="1"/>
  <c r="AF261" i="4"/>
  <c r="C260" i="2" s="1"/>
  <c r="E260" i="2" s="1"/>
  <c r="AF243" i="4"/>
  <c r="C242" i="2" s="1"/>
  <c r="E242" i="2" s="1"/>
  <c r="AF229" i="4"/>
  <c r="C228" i="2" s="1"/>
  <c r="E228" i="2" s="1"/>
  <c r="AF225" i="4"/>
  <c r="C224" i="2" s="1"/>
  <c r="E224" i="2" s="1"/>
  <c r="AF211" i="4"/>
  <c r="C210" i="2" s="1"/>
  <c r="E210" i="2" s="1"/>
  <c r="AF197" i="4"/>
  <c r="C196" i="2" s="1"/>
  <c r="E196" i="2" s="1"/>
  <c r="AF193" i="4"/>
  <c r="C192" i="2" s="1"/>
  <c r="E192" i="2" s="1"/>
  <c r="AF179" i="4"/>
  <c r="C178" i="2" s="1"/>
  <c r="E178" i="2" s="1"/>
  <c r="AF166" i="4"/>
  <c r="C165" i="2" s="1"/>
  <c r="E165" i="2" s="1"/>
  <c r="AF163" i="4"/>
  <c r="C162" i="2" s="1"/>
  <c r="E162" i="2" s="1"/>
  <c r="AF158" i="4"/>
  <c r="C157" i="2" s="1"/>
  <c r="E157" i="2" s="1"/>
  <c r="AF155" i="4"/>
  <c r="C154" i="2" s="1"/>
  <c r="E154" i="2" s="1"/>
  <c r="AF150" i="4"/>
  <c r="C149" i="2" s="1"/>
  <c r="E149" i="2" s="1"/>
  <c r="AF147" i="4"/>
  <c r="C146" i="2" s="1"/>
  <c r="E146" i="2" s="1"/>
  <c r="AF142" i="4"/>
  <c r="C141" i="2" s="1"/>
  <c r="E141" i="2" s="1"/>
  <c r="AF139" i="4"/>
  <c r="C138" i="2" s="1"/>
  <c r="E138" i="2" s="1"/>
  <c r="AF134" i="4"/>
  <c r="C133" i="2" s="1"/>
  <c r="E133" i="2" s="1"/>
  <c r="AF131" i="4"/>
  <c r="C130" i="2" s="1"/>
  <c r="E130" i="2" s="1"/>
  <c r="AF126" i="4"/>
  <c r="C125" i="2" s="1"/>
  <c r="E125" i="2" s="1"/>
  <c r="AF123" i="4"/>
  <c r="C122" i="2" s="1"/>
  <c r="E122" i="2" s="1"/>
  <c r="AF118" i="4"/>
  <c r="C117" i="2" s="1"/>
  <c r="E117" i="2" s="1"/>
  <c r="AF115" i="4"/>
  <c r="C114" i="2" s="1"/>
  <c r="E114" i="2" s="1"/>
  <c r="AF110" i="4"/>
  <c r="C109" i="2" s="1"/>
  <c r="E109" i="2" s="1"/>
  <c r="AF107" i="4"/>
  <c r="C106" i="2" s="1"/>
  <c r="E106" i="2" s="1"/>
  <c r="AF102" i="4"/>
  <c r="C101" i="2" s="1"/>
  <c r="E101" i="2" s="1"/>
  <c r="AF99" i="4"/>
  <c r="C98" i="2" s="1"/>
  <c r="E98" i="2" s="1"/>
  <c r="AF94" i="4"/>
  <c r="C93" i="2" s="1"/>
  <c r="E93" i="2" s="1"/>
  <c r="AF91" i="4"/>
  <c r="C90" i="2" s="1"/>
  <c r="E90" i="2" s="1"/>
  <c r="AF86" i="4"/>
  <c r="C85" i="2" s="1"/>
  <c r="E85" i="2" s="1"/>
  <c r="AF83" i="4"/>
  <c r="C82" i="2" s="1"/>
  <c r="E82" i="2" s="1"/>
  <c r="AF78" i="4"/>
  <c r="C77" i="2" s="1"/>
  <c r="E77" i="2" s="1"/>
  <c r="AF75" i="4"/>
  <c r="C74" i="2" s="1"/>
  <c r="E74" i="2" s="1"/>
  <c r="AF70" i="4"/>
  <c r="C69" i="2" s="1"/>
  <c r="E69" i="2" s="1"/>
  <c r="AF67" i="4"/>
  <c r="C66" i="2" s="1"/>
  <c r="E66" i="2" s="1"/>
  <c r="AF62" i="4"/>
  <c r="C61" i="2" s="1"/>
  <c r="E61" i="2" s="1"/>
  <c r="AF59" i="4"/>
  <c r="C58" i="2" s="1"/>
  <c r="E58" i="2" s="1"/>
  <c r="AF54" i="4"/>
  <c r="C53" i="2" s="1"/>
  <c r="E53" i="2" s="1"/>
  <c r="AF51" i="4"/>
  <c r="C50" i="2" s="1"/>
  <c r="E50" i="2" s="1"/>
  <c r="AF46" i="4"/>
  <c r="C45" i="2" s="1"/>
  <c r="E45" i="2" s="1"/>
  <c r="AF43" i="4"/>
  <c r="C42" i="2" s="1"/>
  <c r="E42" i="2" s="1"/>
  <c r="AF38" i="4"/>
  <c r="C37" i="2" s="1"/>
  <c r="E37" i="2" s="1"/>
  <c r="AF35" i="4"/>
  <c r="C34" i="2" s="1"/>
  <c r="E34" i="2" s="1"/>
  <c r="AF30" i="4"/>
  <c r="C29" i="2" s="1"/>
  <c r="E29" i="2" s="1"/>
  <c r="AF27" i="4"/>
  <c r="C26" i="2" s="1"/>
  <c r="E26" i="2" s="1"/>
  <c r="AF22" i="4"/>
  <c r="C21" i="2" s="1"/>
  <c r="E21" i="2" s="1"/>
  <c r="AF19" i="4"/>
  <c r="C18" i="2" s="1"/>
  <c r="E18" i="2" s="1"/>
  <c r="AF14" i="4"/>
  <c r="C13" i="2" s="1"/>
  <c r="E13" i="2" s="1"/>
  <c r="AF11" i="4"/>
  <c r="C10" i="2" s="1"/>
  <c r="E10" i="2" s="1"/>
  <c r="AF6" i="4"/>
  <c r="C5" i="2" s="1"/>
  <c r="E5" i="2" s="1"/>
  <c r="C2" i="2"/>
  <c r="E2" i="2" s="1"/>
  <c r="AF365" i="4"/>
  <c r="C364" i="2" s="1"/>
  <c r="E364" i="2" s="1"/>
  <c r="AF301" i="4"/>
  <c r="C300" i="2" s="1"/>
  <c r="E300" i="2" s="1"/>
  <c r="AF269" i="4"/>
  <c r="C268" i="2" s="1"/>
  <c r="E268" i="2" s="1"/>
  <c r="AF241" i="4"/>
  <c r="C240" i="2" s="1"/>
  <c r="E240" i="2" s="1"/>
  <c r="AF227" i="4"/>
  <c r="C226" i="2" s="1"/>
  <c r="E226" i="2" s="1"/>
  <c r="AF213" i="4"/>
  <c r="C212" i="2" s="1"/>
  <c r="E212" i="2" s="1"/>
  <c r="AF195" i="4"/>
  <c r="C194" i="2" s="1"/>
  <c r="E194" i="2" s="1"/>
  <c r="AF177" i="4"/>
  <c r="C176" i="2" s="1"/>
  <c r="E176" i="2" s="1"/>
  <c r="AF159" i="4"/>
  <c r="C158" i="2" s="1"/>
  <c r="E158" i="2" s="1"/>
  <c r="AF154" i="4"/>
  <c r="C153" i="2" s="1"/>
  <c r="E153" i="2" s="1"/>
  <c r="AF143" i="4"/>
  <c r="C142" i="2" s="1"/>
  <c r="E142" i="2" s="1"/>
  <c r="AF138" i="4"/>
  <c r="C137" i="2" s="1"/>
  <c r="E137" i="2" s="1"/>
  <c r="AF127" i="4"/>
  <c r="C126" i="2" s="1"/>
  <c r="E126" i="2" s="1"/>
  <c r="AF122" i="4"/>
  <c r="C121" i="2" s="1"/>
  <c r="E121" i="2" s="1"/>
  <c r="AF360" i="4"/>
  <c r="C359" i="2" s="1"/>
  <c r="E359" i="2" s="1"/>
  <c r="AF345" i="4"/>
  <c r="C344" i="2" s="1"/>
  <c r="E344" i="2" s="1"/>
  <c r="AF331" i="4"/>
  <c r="C330" i="2" s="1"/>
  <c r="E330" i="2" s="1"/>
  <c r="AF324" i="4"/>
  <c r="C323" i="2" s="1"/>
  <c r="E323" i="2" s="1"/>
  <c r="AF313" i="4"/>
  <c r="C312" i="2" s="1"/>
  <c r="E312" i="2" s="1"/>
  <c r="AF297" i="4"/>
  <c r="C296" i="2" s="1"/>
  <c r="E296" i="2" s="1"/>
  <c r="AF281" i="4"/>
  <c r="C280" i="2" s="1"/>
  <c r="E280" i="2" s="1"/>
  <c r="AF265" i="4"/>
  <c r="C264" i="2" s="1"/>
  <c r="E264" i="2" s="1"/>
  <c r="AF249" i="4"/>
  <c r="C248" i="2" s="1"/>
  <c r="E248" i="2" s="1"/>
  <c r="AF235" i="4"/>
  <c r="C234" i="2" s="1"/>
  <c r="E234" i="2" s="1"/>
  <c r="AF221" i="4"/>
  <c r="C220" i="2" s="1"/>
  <c r="E220" i="2" s="1"/>
  <c r="AF217" i="4"/>
  <c r="C216" i="2" s="1"/>
  <c r="E216" i="2" s="1"/>
  <c r="AF203" i="4"/>
  <c r="C202" i="2" s="1"/>
  <c r="E202" i="2" s="1"/>
  <c r="AF189" i="4"/>
  <c r="C188" i="2" s="1"/>
  <c r="E188" i="2" s="1"/>
  <c r="AF185" i="4"/>
  <c r="C184" i="2" s="1"/>
  <c r="E184" i="2" s="1"/>
  <c r="AF171" i="4"/>
  <c r="C170" i="2" s="1"/>
  <c r="E170" i="2" s="1"/>
  <c r="AF168" i="4"/>
  <c r="C167" i="2" s="1"/>
  <c r="E167" i="2" s="1"/>
  <c r="AF165" i="4"/>
  <c r="C164" i="2" s="1"/>
  <c r="E164" i="2" s="1"/>
  <c r="AF160" i="4"/>
  <c r="C159" i="2" s="1"/>
  <c r="E159" i="2" s="1"/>
  <c r="AF157" i="4"/>
  <c r="C156" i="2" s="1"/>
  <c r="E156" i="2" s="1"/>
  <c r="AF152" i="4"/>
  <c r="C151" i="2" s="1"/>
  <c r="E151" i="2" s="1"/>
  <c r="AF149" i="4"/>
  <c r="C148" i="2" s="1"/>
  <c r="E148" i="2" s="1"/>
  <c r="AF144" i="4"/>
  <c r="C143" i="2" s="1"/>
  <c r="E143" i="2" s="1"/>
  <c r="AF141" i="4"/>
  <c r="C140" i="2" s="1"/>
  <c r="E140" i="2" s="1"/>
  <c r="AF136" i="4"/>
  <c r="C135" i="2" s="1"/>
  <c r="E135" i="2" s="1"/>
  <c r="AF133" i="4"/>
  <c r="C132" i="2" s="1"/>
  <c r="E132" i="2" s="1"/>
  <c r="AF128" i="4"/>
  <c r="C127" i="2" s="1"/>
  <c r="E127" i="2" s="1"/>
  <c r="AF125" i="4"/>
  <c r="C124" i="2" s="1"/>
  <c r="E124" i="2" s="1"/>
  <c r="AF120" i="4"/>
  <c r="C119" i="2" s="1"/>
  <c r="E119" i="2" s="1"/>
  <c r="AF117" i="4"/>
  <c r="C116" i="2" s="1"/>
  <c r="E116" i="2" s="1"/>
  <c r="AF112" i="4"/>
  <c r="C111" i="2" s="1"/>
  <c r="E111" i="2" s="1"/>
  <c r="AF109" i="4"/>
  <c r="C108" i="2" s="1"/>
  <c r="E108" i="2" s="1"/>
  <c r="AF104" i="4"/>
  <c r="C103" i="2" s="1"/>
  <c r="E103" i="2" s="1"/>
  <c r="AF101" i="4"/>
  <c r="C100" i="2" s="1"/>
  <c r="E100" i="2" s="1"/>
  <c r="AF96" i="4"/>
  <c r="C95" i="2" s="1"/>
  <c r="E95" i="2" s="1"/>
  <c r="AF93" i="4"/>
  <c r="C92" i="2" s="1"/>
  <c r="E92" i="2" s="1"/>
  <c r="AF88" i="4"/>
  <c r="C87" i="2" s="1"/>
  <c r="E87" i="2" s="1"/>
  <c r="AF85" i="4"/>
  <c r="C84" i="2" s="1"/>
  <c r="E84" i="2" s="1"/>
  <c r="AF80" i="4"/>
  <c r="C79" i="2" s="1"/>
  <c r="E79" i="2" s="1"/>
  <c r="AF77" i="4"/>
  <c r="C76" i="2" s="1"/>
  <c r="E76" i="2" s="1"/>
  <c r="AF72" i="4"/>
  <c r="C71" i="2" s="1"/>
  <c r="E71" i="2" s="1"/>
  <c r="AF69" i="4"/>
  <c r="C68" i="2" s="1"/>
  <c r="E68" i="2" s="1"/>
  <c r="AF64" i="4"/>
  <c r="C63" i="2" s="1"/>
  <c r="E63" i="2" s="1"/>
  <c r="AF61" i="4"/>
  <c r="C60" i="2" s="1"/>
  <c r="E60" i="2" s="1"/>
  <c r="AF56" i="4"/>
  <c r="C55" i="2" s="1"/>
  <c r="E55" i="2" s="1"/>
  <c r="AF53" i="4"/>
  <c r="C52" i="2" s="1"/>
  <c r="E52" i="2" s="1"/>
  <c r="AF48" i="4"/>
  <c r="C47" i="2" s="1"/>
  <c r="E47" i="2" s="1"/>
  <c r="AF45" i="4"/>
  <c r="C44" i="2" s="1"/>
  <c r="E44" i="2" s="1"/>
  <c r="AF40" i="4"/>
  <c r="C39" i="2" s="1"/>
  <c r="E39" i="2" s="1"/>
  <c r="AF37" i="4"/>
  <c r="C36" i="2" s="1"/>
  <c r="E36" i="2" s="1"/>
  <c r="AF32" i="4"/>
  <c r="C31" i="2" s="1"/>
  <c r="E31" i="2" s="1"/>
  <c r="AF29" i="4"/>
  <c r="C28" i="2" s="1"/>
  <c r="E28" i="2" s="1"/>
  <c r="AF24" i="4"/>
  <c r="C23" i="2" s="1"/>
  <c r="E23" i="2" s="1"/>
  <c r="AF21" i="4"/>
  <c r="C20" i="2" s="1"/>
  <c r="E20" i="2" s="1"/>
  <c r="AF16" i="4"/>
  <c r="C15" i="2" s="1"/>
  <c r="E15" i="2" s="1"/>
  <c r="AF13" i="4"/>
  <c r="C12" i="2" s="1"/>
  <c r="E12" i="2" s="1"/>
  <c r="AF8" i="4"/>
  <c r="C7" i="2" s="1"/>
  <c r="E7" i="2" s="1"/>
  <c r="C4" i="2"/>
  <c r="E4" i="2" s="1"/>
  <c r="AF358" i="4"/>
  <c r="C357" i="2" s="1"/>
  <c r="E357" i="2" s="1"/>
  <c r="AF344" i="4"/>
  <c r="C343" i="2" s="1"/>
  <c r="E343" i="2" s="1"/>
  <c r="AF329" i="4"/>
  <c r="C328" i="2" s="1"/>
  <c r="E328" i="2" s="1"/>
  <c r="AF317" i="4"/>
  <c r="C316" i="2" s="1"/>
  <c r="E316" i="2" s="1"/>
  <c r="AF285" i="4"/>
  <c r="C284" i="2" s="1"/>
  <c r="E284" i="2" s="1"/>
  <c r="AF253" i="4"/>
  <c r="C252" i="2" s="1"/>
  <c r="E252" i="2" s="1"/>
  <c r="AF245" i="4"/>
  <c r="C244" i="2" s="1"/>
  <c r="E244" i="2" s="1"/>
  <c r="AF209" i="4"/>
  <c r="C208" i="2" s="1"/>
  <c r="E208" i="2" s="1"/>
  <c r="AF181" i="4"/>
  <c r="C180" i="2" s="1"/>
  <c r="E180" i="2" s="1"/>
  <c r="AF167" i="4"/>
  <c r="C166" i="2" s="1"/>
  <c r="E166" i="2" s="1"/>
  <c r="AF162" i="4"/>
  <c r="C161" i="2" s="1"/>
  <c r="E161" i="2" s="1"/>
  <c r="AF151" i="4"/>
  <c r="C150" i="2" s="1"/>
  <c r="E150" i="2" s="1"/>
  <c r="AF146" i="4"/>
  <c r="C145" i="2" s="1"/>
  <c r="E145" i="2" s="1"/>
  <c r="AF135" i="4"/>
  <c r="C134" i="2" s="1"/>
  <c r="E134" i="2" s="1"/>
  <c r="AF130" i="4"/>
  <c r="C129" i="2" s="1"/>
  <c r="E129" i="2" s="1"/>
  <c r="AF119" i="4"/>
  <c r="C118" i="2" s="1"/>
  <c r="E118" i="2" s="1"/>
  <c r="AF349" i="4"/>
  <c r="C348" i="2" s="1"/>
  <c r="E348" i="2" s="1"/>
  <c r="AF321" i="4"/>
  <c r="C320" i="2" s="1"/>
  <c r="E320" i="2" s="1"/>
  <c r="AF257" i="4"/>
  <c r="C256" i="2" s="1"/>
  <c r="E256" i="2" s="1"/>
  <c r="AF169" i="4"/>
  <c r="C168" i="2" s="1"/>
  <c r="E168" i="2" s="1"/>
  <c r="AF148" i="4"/>
  <c r="C147" i="2" s="1"/>
  <c r="E147" i="2" s="1"/>
  <c r="AF137" i="4"/>
  <c r="C136" i="2" s="1"/>
  <c r="E136" i="2" s="1"/>
  <c r="AF111" i="4"/>
  <c r="C110" i="2" s="1"/>
  <c r="E110" i="2" s="1"/>
  <c r="AF106" i="4"/>
  <c r="C105" i="2" s="1"/>
  <c r="E105" i="2" s="1"/>
  <c r="AF95" i="4"/>
  <c r="C94" i="2" s="1"/>
  <c r="E94" i="2" s="1"/>
  <c r="AF90" i="4"/>
  <c r="C89" i="2" s="1"/>
  <c r="E89" i="2" s="1"/>
  <c r="AF79" i="4"/>
  <c r="C78" i="2" s="1"/>
  <c r="E78" i="2" s="1"/>
  <c r="AF74" i="4"/>
  <c r="C73" i="2" s="1"/>
  <c r="E73" i="2" s="1"/>
  <c r="AF63" i="4"/>
  <c r="C62" i="2" s="1"/>
  <c r="E62" i="2" s="1"/>
  <c r="AF58" i="4"/>
  <c r="C57" i="2" s="1"/>
  <c r="E57" i="2" s="1"/>
  <c r="AF47" i="4"/>
  <c r="C46" i="2" s="1"/>
  <c r="E46" i="2" s="1"/>
  <c r="AF42" i="4"/>
  <c r="C41" i="2" s="1"/>
  <c r="E41" i="2" s="1"/>
  <c r="AF31" i="4"/>
  <c r="C30" i="2" s="1"/>
  <c r="E30" i="2" s="1"/>
  <c r="AF26" i="4"/>
  <c r="C25" i="2" s="1"/>
  <c r="E25" i="2" s="1"/>
  <c r="AF15" i="4"/>
  <c r="C14" i="2" s="1"/>
  <c r="E14" i="2" s="1"/>
  <c r="AF10" i="4"/>
  <c r="C9" i="2" s="1"/>
  <c r="E9" i="2" s="1"/>
  <c r="AF342" i="4"/>
  <c r="C341" i="2" s="1"/>
  <c r="E341" i="2" s="1"/>
  <c r="AF273" i="4"/>
  <c r="C272" i="2" s="1"/>
  <c r="E272" i="2" s="1"/>
  <c r="AF237" i="4"/>
  <c r="C236" i="2" s="1"/>
  <c r="E236" i="2" s="1"/>
  <c r="AF156" i="4"/>
  <c r="C155" i="2" s="1"/>
  <c r="E155" i="2" s="1"/>
  <c r="AF145" i="4"/>
  <c r="C144" i="2" s="1"/>
  <c r="E144" i="2" s="1"/>
  <c r="AF124" i="4"/>
  <c r="C123" i="2" s="1"/>
  <c r="E123" i="2" s="1"/>
  <c r="AF116" i="4"/>
  <c r="C115" i="2" s="1"/>
  <c r="E115" i="2" s="1"/>
  <c r="AF105" i="4"/>
  <c r="C104" i="2" s="1"/>
  <c r="E104" i="2" s="1"/>
  <c r="AF100" i="4"/>
  <c r="C99" i="2" s="1"/>
  <c r="E99" i="2" s="1"/>
  <c r="AF89" i="4"/>
  <c r="C88" i="2" s="1"/>
  <c r="E88" i="2" s="1"/>
  <c r="AF84" i="4"/>
  <c r="C83" i="2" s="1"/>
  <c r="E83" i="2" s="1"/>
  <c r="AF73" i="4"/>
  <c r="C72" i="2" s="1"/>
  <c r="E72" i="2" s="1"/>
  <c r="AF68" i="4"/>
  <c r="C67" i="2" s="1"/>
  <c r="E67" i="2" s="1"/>
  <c r="AF57" i="4"/>
  <c r="C56" i="2" s="1"/>
  <c r="E56" i="2" s="1"/>
  <c r="AF52" i="4"/>
  <c r="C51" i="2" s="1"/>
  <c r="E51" i="2" s="1"/>
  <c r="AF41" i="4"/>
  <c r="C40" i="2" s="1"/>
  <c r="E40" i="2" s="1"/>
  <c r="AF36" i="4"/>
  <c r="C35" i="2" s="1"/>
  <c r="E35" i="2" s="1"/>
  <c r="AF25" i="4"/>
  <c r="C24" i="2" s="1"/>
  <c r="E24" i="2" s="1"/>
  <c r="AF20" i="4"/>
  <c r="C19" i="2" s="1"/>
  <c r="E19" i="2" s="1"/>
  <c r="AF9" i="4"/>
  <c r="C8" i="2" s="1"/>
  <c r="E8" i="2" s="1"/>
  <c r="AF4" i="4"/>
  <c r="C3" i="2" s="1"/>
  <c r="E3" i="2" s="1"/>
  <c r="AF363" i="4"/>
  <c r="C362" i="2" s="1"/>
  <c r="E362" i="2" s="1"/>
  <c r="AF289" i="4"/>
  <c r="C288" i="2" s="1"/>
  <c r="E288" i="2" s="1"/>
  <c r="AF233" i="4"/>
  <c r="C232" i="2" s="1"/>
  <c r="E232" i="2" s="1"/>
  <c r="AF219" i="4"/>
  <c r="C218" i="2" s="1"/>
  <c r="E218" i="2" s="1"/>
  <c r="AF205" i="4"/>
  <c r="C204" i="2" s="1"/>
  <c r="E204" i="2" s="1"/>
  <c r="AF164" i="4"/>
  <c r="C163" i="2" s="1"/>
  <c r="E163" i="2" s="1"/>
  <c r="AF153" i="4"/>
  <c r="C152" i="2" s="1"/>
  <c r="E152" i="2" s="1"/>
  <c r="AF132" i="4"/>
  <c r="C131" i="2" s="1"/>
  <c r="E131" i="2" s="1"/>
  <c r="AF121" i="4"/>
  <c r="C120" i="2" s="1"/>
  <c r="E120" i="2" s="1"/>
  <c r="AF114" i="4"/>
  <c r="C113" i="2" s="1"/>
  <c r="E113" i="2" s="1"/>
  <c r="AF103" i="4"/>
  <c r="C102" i="2" s="1"/>
  <c r="E102" i="2" s="1"/>
  <c r="AF98" i="4"/>
  <c r="C97" i="2" s="1"/>
  <c r="E97" i="2" s="1"/>
  <c r="AF87" i="4"/>
  <c r="C86" i="2" s="1"/>
  <c r="E86" i="2" s="1"/>
  <c r="AF82" i="4"/>
  <c r="C81" i="2" s="1"/>
  <c r="E81" i="2" s="1"/>
  <c r="AF71" i="4"/>
  <c r="C70" i="2" s="1"/>
  <c r="E70" i="2" s="1"/>
  <c r="AF66" i="4"/>
  <c r="C65" i="2" s="1"/>
  <c r="E65" i="2" s="1"/>
  <c r="AF55" i="4"/>
  <c r="C54" i="2" s="1"/>
  <c r="E54" i="2" s="1"/>
  <c r="AF50" i="4"/>
  <c r="C49" i="2" s="1"/>
  <c r="E49" i="2" s="1"/>
  <c r="AF39" i="4"/>
  <c r="C38" i="2" s="1"/>
  <c r="E38" i="2" s="1"/>
  <c r="AF34" i="4"/>
  <c r="C33" i="2" s="1"/>
  <c r="E33" i="2" s="1"/>
  <c r="AF23" i="4"/>
  <c r="C22" i="2" s="1"/>
  <c r="E22" i="2" s="1"/>
  <c r="AF18" i="4"/>
  <c r="C17" i="2" s="1"/>
  <c r="E17" i="2" s="1"/>
  <c r="AF7" i="4"/>
  <c r="C6" i="2" s="1"/>
  <c r="E6" i="2" s="1"/>
  <c r="AF356" i="4"/>
  <c r="C355" i="2" s="1"/>
  <c r="E355" i="2" s="1"/>
  <c r="AF328" i="4"/>
  <c r="C327" i="2" s="1"/>
  <c r="E327" i="2" s="1"/>
  <c r="AF305" i="4"/>
  <c r="C304" i="2" s="1"/>
  <c r="E304" i="2" s="1"/>
  <c r="AF201" i="4"/>
  <c r="C200" i="2" s="1"/>
  <c r="E200" i="2" s="1"/>
  <c r="AF187" i="4"/>
  <c r="C186" i="2" s="1"/>
  <c r="E186" i="2" s="1"/>
  <c r="AF173" i="4"/>
  <c r="C172" i="2" s="1"/>
  <c r="E172" i="2" s="1"/>
  <c r="AF161" i="4"/>
  <c r="C160" i="2" s="1"/>
  <c r="E160" i="2" s="1"/>
  <c r="AF140" i="4"/>
  <c r="C139" i="2" s="1"/>
  <c r="E139" i="2" s="1"/>
  <c r="AF129" i="4"/>
  <c r="C128" i="2" s="1"/>
  <c r="E128" i="2" s="1"/>
  <c r="AF113" i="4"/>
  <c r="C112" i="2" s="1"/>
  <c r="E112" i="2" s="1"/>
  <c r="AF108" i="4"/>
  <c r="C107" i="2" s="1"/>
  <c r="E107" i="2" s="1"/>
  <c r="AF97" i="4"/>
  <c r="C96" i="2" s="1"/>
  <c r="E96" i="2" s="1"/>
  <c r="AF92" i="4"/>
  <c r="C91" i="2" s="1"/>
  <c r="E91" i="2" s="1"/>
  <c r="AF81" i="4"/>
  <c r="C80" i="2" s="1"/>
  <c r="E80" i="2" s="1"/>
  <c r="AF76" i="4"/>
  <c r="C75" i="2" s="1"/>
  <c r="E75" i="2" s="1"/>
  <c r="AF65" i="4"/>
  <c r="C64" i="2" s="1"/>
  <c r="E64" i="2" s="1"/>
  <c r="AF60" i="4"/>
  <c r="C59" i="2" s="1"/>
  <c r="E59" i="2" s="1"/>
  <c r="AF49" i="4"/>
  <c r="C48" i="2" s="1"/>
  <c r="E48" i="2" s="1"/>
  <c r="AF44" i="4"/>
  <c r="C43" i="2" s="1"/>
  <c r="E43" i="2" s="1"/>
  <c r="AF33" i="4"/>
  <c r="C32" i="2" s="1"/>
  <c r="E32" i="2" s="1"/>
  <c r="AF28" i="4"/>
  <c r="C27" i="2" s="1"/>
  <c r="E27" i="2" s="1"/>
  <c r="AF17" i="4"/>
  <c r="C16" i="2" s="1"/>
  <c r="E16" i="2" s="1"/>
  <c r="AF12" i="4"/>
  <c r="C11" i="2" s="1"/>
  <c r="E11" i="2" s="1"/>
  <c r="Q2" i="2" l="1"/>
  <c r="S2" i="2" s="1"/>
  <c r="Q355" i="2"/>
  <c r="Q218" i="2"/>
  <c r="S218" i="2" s="1"/>
  <c r="Q330" i="2"/>
  <c r="Q226" i="2"/>
  <c r="Q339" i="2"/>
  <c r="Q246" i="2"/>
  <c r="Q278" i="2"/>
  <c r="Q310" i="2"/>
  <c r="Q335" i="2"/>
  <c r="Q258" i="2"/>
  <c r="Q290" i="2"/>
  <c r="Q322" i="2"/>
  <c r="Q347" i="2"/>
  <c r="Q234" i="2"/>
  <c r="Q242" i="2"/>
  <c r="Q346" i="2"/>
  <c r="Q222" i="2"/>
  <c r="Q254" i="2"/>
  <c r="Q286" i="2"/>
  <c r="Q318" i="2"/>
  <c r="Q338" i="2"/>
  <c r="Q363" i="2"/>
  <c r="Q266" i="2"/>
  <c r="Q298" i="2"/>
  <c r="Q351" i="2"/>
  <c r="Q219" i="2"/>
  <c r="Q227" i="2"/>
  <c r="Q235" i="2"/>
  <c r="Q243" i="2"/>
  <c r="Q251" i="2"/>
  <c r="Q259" i="2"/>
  <c r="Q267" i="2"/>
  <c r="Q275" i="2"/>
  <c r="Q283" i="2"/>
  <c r="Q291" i="2"/>
  <c r="Q299" i="2"/>
  <c r="Q307" i="2"/>
  <c r="Q315" i="2"/>
  <c r="Q326" i="2"/>
  <c r="Q342" i="2"/>
  <c r="Q358" i="2"/>
  <c r="Q359" i="2"/>
  <c r="Q230" i="2"/>
  <c r="S230" i="2" s="1"/>
  <c r="Q262" i="2"/>
  <c r="S262" i="2" s="1"/>
  <c r="Q294" i="2"/>
  <c r="S294" i="2" s="1"/>
  <c r="Q367" i="2"/>
  <c r="Q274" i="2"/>
  <c r="Q306" i="2"/>
  <c r="Q354" i="2"/>
  <c r="Q327" i="2"/>
  <c r="Q362" i="2"/>
  <c r="Q343" i="2"/>
  <c r="Q323" i="2"/>
  <c r="Q238" i="2"/>
  <c r="Q270" i="2"/>
  <c r="Q302" i="2"/>
  <c r="Q331" i="2"/>
  <c r="Q250" i="2"/>
  <c r="S250" i="2" s="1"/>
  <c r="Q282" i="2"/>
  <c r="S282" i="2" s="1"/>
  <c r="Q314" i="2"/>
  <c r="Q223" i="2"/>
  <c r="Q231" i="2"/>
  <c r="Q239" i="2"/>
  <c r="Q247" i="2"/>
  <c r="Q255" i="2"/>
  <c r="Q263" i="2"/>
  <c r="Q271" i="2"/>
  <c r="Q279" i="2"/>
  <c r="Q287" i="2"/>
  <c r="Q295" i="2"/>
  <c r="Q303" i="2"/>
  <c r="Q311" i="2"/>
  <c r="Q319" i="2"/>
  <c r="Q334" i="2"/>
  <c r="Q350" i="2"/>
  <c r="Q366" i="2"/>
  <c r="Q220" i="2"/>
  <c r="Q228" i="2"/>
  <c r="Q236" i="2"/>
  <c r="Q244" i="2"/>
  <c r="Q252" i="2"/>
  <c r="Q260" i="2"/>
  <c r="Q268" i="2"/>
  <c r="Q276" i="2"/>
  <c r="Q284" i="2"/>
  <c r="Q292" i="2"/>
  <c r="Q300" i="2"/>
  <c r="Q308" i="2"/>
  <c r="Q316" i="2"/>
  <c r="Q324" i="2"/>
  <c r="Q332" i="2"/>
  <c r="Q340" i="2"/>
  <c r="Q348" i="2"/>
  <c r="Q360" i="2"/>
  <c r="Q154" i="2"/>
  <c r="Q158" i="2"/>
  <c r="Q162" i="2"/>
  <c r="Q166" i="2"/>
  <c r="Q170" i="2"/>
  <c r="Q174" i="2"/>
  <c r="Q178" i="2"/>
  <c r="Q182" i="2"/>
  <c r="Q186" i="2"/>
  <c r="Q190" i="2"/>
  <c r="Q194" i="2"/>
  <c r="Q198" i="2"/>
  <c r="Q202" i="2"/>
  <c r="Q224" i="2"/>
  <c r="Q232" i="2"/>
  <c r="Q240" i="2"/>
  <c r="Q248" i="2"/>
  <c r="Q256" i="2"/>
  <c r="Q264" i="2"/>
  <c r="Q272" i="2"/>
  <c r="Q280" i="2"/>
  <c r="Q288" i="2"/>
  <c r="Q296" i="2"/>
  <c r="Q304" i="2"/>
  <c r="Q312" i="2"/>
  <c r="Q320" i="2"/>
  <c r="Q328" i="2"/>
  <c r="Q336" i="2"/>
  <c r="Q344" i="2"/>
  <c r="Q352" i="2"/>
  <c r="Q356" i="2"/>
  <c r="Q364" i="2"/>
  <c r="Q217" i="2"/>
  <c r="S217" i="2" s="1"/>
  <c r="Q221" i="2"/>
  <c r="S221" i="2" s="1"/>
  <c r="Q225" i="2"/>
  <c r="S225" i="2" s="1"/>
  <c r="Q229" i="2"/>
  <c r="S229" i="2" s="1"/>
  <c r="Q233" i="2"/>
  <c r="S233" i="2" s="1"/>
  <c r="Q237" i="2"/>
  <c r="S237" i="2" s="1"/>
  <c r="Q241" i="2"/>
  <c r="S241" i="2" s="1"/>
  <c r="Q245" i="2"/>
  <c r="S245" i="2" s="1"/>
  <c r="Q249" i="2"/>
  <c r="S249" i="2" s="1"/>
  <c r="Q253" i="2"/>
  <c r="S253" i="2" s="1"/>
  <c r="Q257" i="2"/>
  <c r="S257" i="2" s="1"/>
  <c r="Q261" i="2"/>
  <c r="S261" i="2" s="1"/>
  <c r="Q265" i="2"/>
  <c r="S265" i="2" s="1"/>
  <c r="Q269" i="2"/>
  <c r="S269" i="2" s="1"/>
  <c r="Q273" i="2"/>
  <c r="S273" i="2" s="1"/>
  <c r="Q277" i="2"/>
  <c r="S277" i="2" s="1"/>
  <c r="Q281" i="2"/>
  <c r="S281" i="2" s="1"/>
  <c r="Q285" i="2"/>
  <c r="S285" i="2" s="1"/>
  <c r="Q289" i="2"/>
  <c r="S289" i="2" s="1"/>
  <c r="Q293" i="2"/>
  <c r="S293" i="2" s="1"/>
  <c r="Q297" i="2"/>
  <c r="S297" i="2" s="1"/>
  <c r="Q301" i="2"/>
  <c r="S301" i="2" s="1"/>
  <c r="Q305" i="2"/>
  <c r="S305" i="2" s="1"/>
  <c r="Q309" i="2"/>
  <c r="S309" i="2" s="1"/>
  <c r="Q313" i="2"/>
  <c r="S313" i="2" s="1"/>
  <c r="Q317" i="2"/>
  <c r="S317" i="2" s="1"/>
  <c r="Q321" i="2"/>
  <c r="S321" i="2" s="1"/>
  <c r="Q325" i="2"/>
  <c r="S325" i="2" s="1"/>
  <c r="Q329" i="2"/>
  <c r="S329" i="2" s="1"/>
  <c r="Q333" i="2"/>
  <c r="S333" i="2" s="1"/>
  <c r="Q337" i="2"/>
  <c r="S337" i="2" s="1"/>
  <c r="Q341" i="2"/>
  <c r="S341" i="2" s="1"/>
  <c r="Q345" i="2"/>
  <c r="S345" i="2" s="1"/>
  <c r="Q349" i="2"/>
  <c r="S349" i="2" s="1"/>
  <c r="Q353" i="2"/>
  <c r="S353" i="2" s="1"/>
  <c r="Q357" i="2"/>
  <c r="S357" i="2" s="1"/>
  <c r="Q361" i="2"/>
  <c r="S361" i="2" s="1"/>
  <c r="Q365" i="2"/>
  <c r="S365" i="2" s="1"/>
  <c r="Q3" i="2"/>
  <c r="S3" i="2" s="1"/>
  <c r="Q7" i="2"/>
  <c r="Q11" i="2"/>
  <c r="Q15" i="2"/>
  <c r="Q19" i="2"/>
  <c r="Q23" i="2"/>
  <c r="Q27" i="2"/>
  <c r="Q31" i="2"/>
  <c r="Q35" i="2"/>
  <c r="Q39" i="2"/>
  <c r="Q43" i="2"/>
  <c r="Q47" i="2"/>
  <c r="Q51" i="2"/>
  <c r="Q55" i="2"/>
  <c r="Q59" i="2"/>
  <c r="Q63" i="2"/>
  <c r="Q67" i="2"/>
  <c r="Q71" i="2"/>
  <c r="Q75" i="2"/>
  <c r="Q79" i="2"/>
  <c r="Q83" i="2"/>
  <c r="Q87" i="2"/>
  <c r="Q91" i="2"/>
  <c r="Q95" i="2"/>
  <c r="Q99" i="2"/>
  <c r="Q103" i="2"/>
  <c r="Q107" i="2"/>
  <c r="Q111" i="2"/>
  <c r="Q115" i="2"/>
  <c r="Q119" i="2"/>
  <c r="Q123" i="2"/>
  <c r="Q127" i="2"/>
  <c r="Q131" i="2"/>
  <c r="Q135" i="2"/>
  <c r="Q139" i="2"/>
  <c r="Q143" i="2"/>
  <c r="Q147" i="2"/>
  <c r="Q151" i="2"/>
  <c r="Q155" i="2"/>
  <c r="Q159" i="2"/>
  <c r="Q163" i="2"/>
  <c r="Q167" i="2"/>
  <c r="Q171" i="2"/>
  <c r="Q175" i="2"/>
  <c r="Q179" i="2"/>
  <c r="Q183" i="2"/>
  <c r="Q187" i="2"/>
  <c r="Q191" i="2"/>
  <c r="Q195" i="2"/>
  <c r="Q199" i="2"/>
  <c r="Q203" i="2"/>
  <c r="Q207" i="2"/>
  <c r="Q211" i="2"/>
  <c r="Q215" i="2"/>
  <c r="Q4" i="2"/>
  <c r="S4" i="2" s="1"/>
  <c r="Q8" i="2"/>
  <c r="Q12" i="2"/>
  <c r="Q16" i="2"/>
  <c r="Q20" i="2"/>
  <c r="Q24" i="2"/>
  <c r="Q28" i="2"/>
  <c r="Q32" i="2"/>
  <c r="Q36" i="2"/>
  <c r="Q40" i="2"/>
  <c r="Q44" i="2"/>
  <c r="Q48" i="2"/>
  <c r="Q52" i="2"/>
  <c r="Q56" i="2"/>
  <c r="Q60" i="2"/>
  <c r="Q64" i="2"/>
  <c r="Q68" i="2"/>
  <c r="Q72" i="2"/>
  <c r="Q76" i="2"/>
  <c r="Q80" i="2"/>
  <c r="Q84" i="2"/>
  <c r="Q88" i="2"/>
  <c r="Q92" i="2"/>
  <c r="Q96" i="2"/>
  <c r="Q100" i="2"/>
  <c r="Q104" i="2"/>
  <c r="Q108" i="2"/>
  <c r="Q112" i="2"/>
  <c r="Q116" i="2"/>
  <c r="Q120" i="2"/>
  <c r="Q124" i="2"/>
  <c r="Q128" i="2"/>
  <c r="Q132" i="2"/>
  <c r="Q136" i="2"/>
  <c r="Q140" i="2"/>
  <c r="Q144" i="2"/>
  <c r="Q148" i="2"/>
  <c r="Q152" i="2"/>
  <c r="Q156" i="2"/>
  <c r="Q160" i="2"/>
  <c r="Q164" i="2"/>
  <c r="Q168" i="2"/>
  <c r="Q172" i="2"/>
  <c r="Q176" i="2"/>
  <c r="Q180" i="2"/>
  <c r="Q184" i="2"/>
  <c r="Q188" i="2"/>
  <c r="Q192" i="2"/>
  <c r="Q196" i="2"/>
  <c r="Q200" i="2"/>
  <c r="Q204" i="2"/>
  <c r="Q208" i="2"/>
  <c r="Q212" i="2"/>
  <c r="Q216" i="2"/>
  <c r="S216" i="2" s="1"/>
  <c r="Q125" i="2"/>
  <c r="Q129" i="2"/>
  <c r="Q133" i="2"/>
  <c r="Q137" i="2"/>
  <c r="Q141" i="2"/>
  <c r="Q145" i="2"/>
  <c r="Q149" i="2"/>
  <c r="Q153" i="2"/>
  <c r="Q157" i="2"/>
  <c r="Q161" i="2"/>
  <c r="Q165" i="2"/>
  <c r="Q169" i="2"/>
  <c r="Q173" i="2"/>
  <c r="Q177" i="2"/>
  <c r="Q181" i="2"/>
  <c r="Q185" i="2"/>
  <c r="Q189" i="2"/>
  <c r="Q193" i="2"/>
  <c r="Q197" i="2"/>
  <c r="Q201" i="2"/>
  <c r="Q205" i="2"/>
  <c r="Q209" i="2"/>
  <c r="Q213" i="2"/>
  <c r="T2" i="2" l="1"/>
  <c r="S358" i="2"/>
  <c r="S222" i="2"/>
  <c r="S351" i="2"/>
  <c r="S319" i="2"/>
  <c r="S350" i="2"/>
  <c r="S270" i="2"/>
  <c r="S322" i="2"/>
  <c r="S306" i="2"/>
  <c r="S258" i="2"/>
  <c r="S234" i="2"/>
  <c r="S299" i="2"/>
  <c r="S363" i="2"/>
  <c r="S315" i="2"/>
  <c r="S158" i="2"/>
  <c r="S331" i="2"/>
  <c r="S170" i="2"/>
  <c r="S154" i="2"/>
  <c r="S347" i="2"/>
  <c r="S354" i="2"/>
  <c r="S338" i="2"/>
  <c r="S355" i="2"/>
  <c r="S323" i="2"/>
  <c r="S359" i="2"/>
  <c r="S327" i="2"/>
  <c r="S334" i="2"/>
  <c r="S238" i="2"/>
  <c r="S246" i="2"/>
  <c r="S254" i="2"/>
  <c r="S190" i="2"/>
  <c r="S274" i="2"/>
  <c r="S242" i="2"/>
  <c r="S266" i="2"/>
  <c r="S174" i="2"/>
  <c r="S283" i="2"/>
  <c r="S267" i="2"/>
  <c r="S251" i="2"/>
  <c r="S235" i="2"/>
  <c r="S219" i="2"/>
  <c r="S231" i="2"/>
  <c r="S339" i="2"/>
  <c r="S307" i="2"/>
  <c r="S362" i="2"/>
  <c r="S330" i="2"/>
  <c r="S290" i="2"/>
  <c r="S291" i="2"/>
  <c r="S275" i="2"/>
  <c r="S259" i="2"/>
  <c r="S243" i="2"/>
  <c r="S227" i="2"/>
  <c r="S295" i="2"/>
  <c r="S263" i="2"/>
  <c r="S162" i="2"/>
  <c r="S367" i="2"/>
  <c r="S335" i="2"/>
  <c r="S303" i="2"/>
  <c r="S326" i="2"/>
  <c r="S286" i="2"/>
  <c r="S278" i="2"/>
  <c r="S287" i="2"/>
  <c r="S271" i="2"/>
  <c r="S255" i="2"/>
  <c r="S223" i="2"/>
  <c r="S352" i="2"/>
  <c r="S320" i="2"/>
  <c r="S288" i="2"/>
  <c r="S256" i="2"/>
  <c r="S224" i="2"/>
  <c r="S360" i="2"/>
  <c r="S324" i="2"/>
  <c r="S292" i="2"/>
  <c r="S260" i="2"/>
  <c r="S228" i="2"/>
  <c r="S344" i="2"/>
  <c r="S312" i="2"/>
  <c r="S280" i="2"/>
  <c r="S248" i="2"/>
  <c r="S348" i="2"/>
  <c r="S316" i="2"/>
  <c r="S284" i="2"/>
  <c r="S252" i="2"/>
  <c r="S220" i="2"/>
  <c r="S364" i="2"/>
  <c r="S336" i="2"/>
  <c r="S304" i="2"/>
  <c r="S272" i="2"/>
  <c r="S240" i="2"/>
  <c r="S340" i="2"/>
  <c r="S308" i="2"/>
  <c r="S276" i="2"/>
  <c r="S244" i="2"/>
  <c r="S356" i="2"/>
  <c r="S328" i="2"/>
  <c r="S296" i="2"/>
  <c r="S264" i="2"/>
  <c r="S232" i="2"/>
  <c r="S332" i="2"/>
  <c r="S300" i="2"/>
  <c r="S268" i="2"/>
  <c r="S236" i="2"/>
  <c r="S205" i="2"/>
  <c r="S189" i="2"/>
  <c r="S173" i="2"/>
  <c r="S157" i="2"/>
  <c r="S141" i="2"/>
  <c r="S125" i="2"/>
  <c r="S213" i="2"/>
  <c r="S197" i="2"/>
  <c r="S181" i="2"/>
  <c r="S165" i="2"/>
  <c r="S149" i="2"/>
  <c r="S133" i="2"/>
  <c r="S43" i="2"/>
  <c r="S27" i="2"/>
  <c r="S11" i="2"/>
  <c r="S187" i="2"/>
  <c r="S139" i="2"/>
  <c r="S123" i="2"/>
  <c r="S75" i="2"/>
  <c r="S59" i="2"/>
  <c r="S198" i="2"/>
  <c r="S166" i="2"/>
  <c r="S194" i="2"/>
  <c r="S178" i="2"/>
  <c r="S342" i="2"/>
  <c r="S310" i="2"/>
  <c r="S239" i="2"/>
  <c r="S171" i="2"/>
  <c r="S91" i="2"/>
  <c r="S202" i="2"/>
  <c r="S186" i="2"/>
  <c r="S343" i="2"/>
  <c r="S311" i="2"/>
  <c r="S366" i="2"/>
  <c r="S318" i="2"/>
  <c r="S302" i="2"/>
  <c r="S279" i="2"/>
  <c r="S247" i="2"/>
  <c r="S203" i="2"/>
  <c r="S155" i="2"/>
  <c r="S107" i="2"/>
  <c r="S182" i="2"/>
  <c r="S346" i="2"/>
  <c r="S314" i="2"/>
  <c r="S226" i="2"/>
  <c r="S298" i="2"/>
  <c r="S211" i="2"/>
  <c r="S195" i="2"/>
  <c r="S179" i="2"/>
  <c r="S163" i="2"/>
  <c r="S147" i="2"/>
  <c r="S131" i="2"/>
  <c r="S115" i="2"/>
  <c r="S99" i="2"/>
  <c r="S83" i="2"/>
  <c r="S67" i="2"/>
  <c r="S51" i="2"/>
  <c r="S35" i="2"/>
  <c r="S19" i="2"/>
  <c r="S208" i="2"/>
  <c r="S192" i="2"/>
  <c r="S176" i="2"/>
  <c r="S160" i="2"/>
  <c r="S144" i="2"/>
  <c r="S128" i="2"/>
  <c r="S112" i="2"/>
  <c r="S96" i="2"/>
  <c r="S80" i="2"/>
  <c r="S64" i="2"/>
  <c r="S48" i="2"/>
  <c r="S32" i="2"/>
  <c r="S16" i="2"/>
  <c r="S201" i="2"/>
  <c r="S185" i="2"/>
  <c r="S169" i="2"/>
  <c r="S153" i="2"/>
  <c r="S137" i="2"/>
  <c r="S204" i="2"/>
  <c r="S188" i="2"/>
  <c r="S172" i="2"/>
  <c r="S156" i="2"/>
  <c r="S140" i="2"/>
  <c r="S124" i="2"/>
  <c r="S108" i="2"/>
  <c r="S92" i="2"/>
  <c r="S76" i="2"/>
  <c r="S60" i="2"/>
  <c r="S44" i="2"/>
  <c r="S28" i="2"/>
  <c r="S12" i="2"/>
  <c r="S207" i="2"/>
  <c r="S191" i="2"/>
  <c r="S175" i="2"/>
  <c r="S159" i="2"/>
  <c r="S143" i="2"/>
  <c r="S127" i="2"/>
  <c r="S111" i="2"/>
  <c r="S95" i="2"/>
  <c r="S79" i="2"/>
  <c r="S63" i="2"/>
  <c r="S47" i="2"/>
  <c r="S31" i="2"/>
  <c r="S15" i="2"/>
  <c r="S200" i="2"/>
  <c r="S184" i="2"/>
  <c r="S168" i="2"/>
  <c r="S152" i="2"/>
  <c r="S136" i="2"/>
  <c r="S120" i="2"/>
  <c r="S104" i="2"/>
  <c r="S88" i="2"/>
  <c r="S72" i="2"/>
  <c r="S56" i="2"/>
  <c r="S40" i="2"/>
  <c r="S24" i="2"/>
  <c r="S209" i="2"/>
  <c r="S193" i="2"/>
  <c r="S177" i="2"/>
  <c r="S161" i="2"/>
  <c r="S145" i="2"/>
  <c r="S129" i="2"/>
  <c r="S8" i="2"/>
  <c r="S212" i="2"/>
  <c r="S196" i="2"/>
  <c r="S180" i="2"/>
  <c r="S164" i="2"/>
  <c r="S148" i="2"/>
  <c r="S132" i="2"/>
  <c r="S116" i="2"/>
  <c r="S100" i="2"/>
  <c r="S84" i="2"/>
  <c r="S68" i="2"/>
  <c r="S52" i="2"/>
  <c r="S36" i="2"/>
  <c r="S20" i="2"/>
  <c r="S215" i="2"/>
  <c r="S199" i="2"/>
  <c r="S183" i="2"/>
  <c r="S167" i="2"/>
  <c r="S151" i="2"/>
  <c r="S135" i="2"/>
  <c r="S119" i="2"/>
  <c r="S103" i="2"/>
  <c r="S87" i="2"/>
  <c r="S71" i="2"/>
  <c r="S55" i="2"/>
  <c r="S39" i="2"/>
  <c r="S23" i="2"/>
  <c r="S7" i="2"/>
  <c r="Q21" i="2"/>
  <c r="S21" i="2" s="1"/>
  <c r="Q29" i="2"/>
  <c r="S29" i="2" s="1"/>
  <c r="Q121" i="2"/>
  <c r="S121" i="2" s="1"/>
  <c r="Q98" i="2"/>
  <c r="S98" i="2" s="1"/>
  <c r="Q105" i="2"/>
  <c r="S105" i="2" s="1"/>
  <c r="Q214" i="2"/>
  <c r="S214" i="2" s="1"/>
  <c r="Q30" i="2"/>
  <c r="S30" i="2" s="1"/>
  <c r="Q89" i="2"/>
  <c r="S89" i="2" s="1"/>
  <c r="Q69" i="2"/>
  <c r="S69" i="2" s="1"/>
  <c r="Q46" i="2"/>
  <c r="S46" i="2" s="1"/>
  <c r="Q62" i="2"/>
  <c r="S62" i="2" s="1"/>
  <c r="Q134" i="2"/>
  <c r="S134" i="2" s="1"/>
  <c r="Q82" i="2"/>
  <c r="S82" i="2" s="1"/>
  <c r="Q73" i="2"/>
  <c r="S73" i="2" s="1"/>
  <c r="Q109" i="2"/>
  <c r="S109" i="2" s="1"/>
  <c r="Q13" i="2"/>
  <c r="S13" i="2" s="1"/>
  <c r="Q74" i="2"/>
  <c r="S74" i="2" s="1"/>
  <c r="Q117" i="2"/>
  <c r="S117" i="2" s="1"/>
  <c r="Q53" i="2"/>
  <c r="S53" i="2" s="1"/>
  <c r="Q142" i="2"/>
  <c r="S142" i="2" s="1"/>
  <c r="Q14" i="2"/>
  <c r="S14" i="2" s="1"/>
  <c r="Q17" i="2"/>
  <c r="S17" i="2" s="1"/>
  <c r="Q65" i="2"/>
  <c r="S65" i="2" s="1"/>
  <c r="Q58" i="2"/>
  <c r="S58" i="2" s="1"/>
  <c r="Q57" i="2"/>
  <c r="S57" i="2" s="1"/>
  <c r="Q130" i="2"/>
  <c r="S130" i="2" s="1"/>
  <c r="Q66" i="2"/>
  <c r="S66" i="2" s="1"/>
  <c r="Q150" i="2"/>
  <c r="S150" i="2" s="1"/>
  <c r="Q41" i="2"/>
  <c r="S41" i="2" s="1"/>
  <c r="Q38" i="2"/>
  <c r="S38" i="2" s="1"/>
  <c r="Q93" i="2"/>
  <c r="S93" i="2" s="1"/>
  <c r="Q126" i="2"/>
  <c r="S126" i="2" s="1"/>
  <c r="Q33" i="2"/>
  <c r="S33" i="2" s="1"/>
  <c r="Q42" i="2"/>
  <c r="S42" i="2" s="1"/>
  <c r="Q54" i="2"/>
  <c r="S54" i="2" s="1"/>
  <c r="Q85" i="2"/>
  <c r="S85" i="2" s="1"/>
  <c r="Q78" i="2"/>
  <c r="S78" i="2" s="1"/>
  <c r="Q81" i="2"/>
  <c r="S81" i="2" s="1"/>
  <c r="Q122" i="2"/>
  <c r="S122" i="2" s="1"/>
  <c r="Q22" i="2"/>
  <c r="S22" i="2" s="1"/>
  <c r="Q34" i="2"/>
  <c r="S34" i="2" s="1"/>
  <c r="Q102" i="2"/>
  <c r="S102" i="2" s="1"/>
  <c r="Q45" i="2"/>
  <c r="S45" i="2" s="1"/>
  <c r="Q106" i="2"/>
  <c r="S106" i="2" s="1"/>
  <c r="Q210" i="2"/>
  <c r="S210" i="2" s="1"/>
  <c r="Q5" i="2"/>
  <c r="S5" i="2" s="1"/>
  <c r="Q49" i="2"/>
  <c r="S49" i="2" s="1"/>
  <c r="Q90" i="2"/>
  <c r="S90" i="2" s="1"/>
  <c r="Q146" i="2"/>
  <c r="S146" i="2" s="1"/>
  <c r="Q18" i="2"/>
  <c r="S18" i="2" s="1"/>
  <c r="Q70" i="2"/>
  <c r="S70" i="2" s="1"/>
  <c r="Q97" i="2"/>
  <c r="S97" i="2" s="1"/>
  <c r="Q86" i="2"/>
  <c r="S86" i="2" s="1"/>
  <c r="Q101" i="2"/>
  <c r="S101" i="2" s="1"/>
  <c r="Q37" i="2"/>
  <c r="S37" i="2" s="1"/>
  <c r="Q110" i="2"/>
  <c r="S110" i="2" s="1"/>
  <c r="Q113" i="2"/>
  <c r="S113" i="2" s="1"/>
  <c r="Q61" i="2"/>
  <c r="S61" i="2" s="1"/>
  <c r="Q206" i="2"/>
  <c r="S206" i="2" s="1"/>
  <c r="Q26" i="2"/>
  <c r="S26" i="2" s="1"/>
  <c r="Q25" i="2"/>
  <c r="S25" i="2" s="1"/>
  <c r="Q114" i="2"/>
  <c r="S114" i="2" s="1"/>
  <c r="Q50" i="2"/>
  <c r="S50" i="2" s="1"/>
  <c r="Q118" i="2"/>
  <c r="S118" i="2" s="1"/>
  <c r="Q9" i="2"/>
  <c r="S9" i="2" s="1"/>
  <c r="Q6" i="2"/>
  <c r="S6" i="2" s="1"/>
  <c r="Q77" i="2"/>
  <c r="S77" i="2" s="1"/>
  <c r="Q94" i="2"/>
  <c r="S94" i="2" s="1"/>
  <c r="Q138" i="2"/>
  <c r="S138" i="2" s="1"/>
  <c r="Q10" i="2"/>
  <c r="S10" i="2" s="1"/>
  <c r="U11" i="2" l="1"/>
</calcChain>
</file>

<file path=xl/sharedStrings.xml><?xml version="1.0" encoding="utf-8"?>
<sst xmlns="http://schemas.openxmlformats.org/spreadsheetml/2006/main" count="302" uniqueCount="145">
  <si>
    <t>GSP Group Name</t>
  </si>
  <si>
    <t>Regime</t>
  </si>
  <si>
    <t>Period</t>
  </si>
  <si>
    <t>Eastern</t>
  </si>
  <si>
    <t>East Midlands</t>
  </si>
  <si>
    <t>London</t>
  </si>
  <si>
    <t>Merseyside &amp; North Wales</t>
  </si>
  <si>
    <t>Midlands</t>
  </si>
  <si>
    <t>Northern</t>
  </si>
  <si>
    <t>North Western</t>
  </si>
  <si>
    <t>Southern</t>
  </si>
  <si>
    <t>South Eastern</t>
  </si>
  <si>
    <t>South Wales</t>
  </si>
  <si>
    <t>South Western</t>
  </si>
  <si>
    <t>Yorkshire</t>
  </si>
  <si>
    <t>South Scotland</t>
  </si>
  <si>
    <t>North Scotland</t>
  </si>
  <si>
    <t>After Sunset</t>
  </si>
  <si>
    <t>Before Sunrise</t>
  </si>
  <si>
    <t>Lux On</t>
  </si>
  <si>
    <t>Lux Off</t>
  </si>
  <si>
    <t>Intermediate Off</t>
  </si>
  <si>
    <t>Intermediate On</t>
  </si>
  <si>
    <t>Switch On</t>
  </si>
  <si>
    <t>Switch Off</t>
  </si>
  <si>
    <t>Switch Class</t>
  </si>
  <si>
    <t>Status</t>
  </si>
  <si>
    <t>Default Switch Regime</t>
  </si>
  <si>
    <t>Effective From Date</t>
  </si>
  <si>
    <t>Effective To Date</t>
  </si>
  <si>
    <t>Total Minutes (Unadjusted)</t>
  </si>
  <si>
    <t>Adjustment SR</t>
  </si>
  <si>
    <t>Adjustment SS</t>
  </si>
  <si>
    <t>_A</t>
  </si>
  <si>
    <t>_B</t>
  </si>
  <si>
    <t>_C</t>
  </si>
  <si>
    <t>_D</t>
  </si>
  <si>
    <t>_E</t>
  </si>
  <si>
    <t>_F</t>
  </si>
  <si>
    <t>_G</t>
  </si>
  <si>
    <t>_H</t>
  </si>
  <si>
    <t>_J</t>
  </si>
  <si>
    <t>_L</t>
  </si>
  <si>
    <t>_M</t>
  </si>
  <si>
    <t>_N</t>
  </si>
  <si>
    <t>_P</t>
  </si>
  <si>
    <t>Dimmed Hours</t>
  </si>
  <si>
    <t>Dim end</t>
  </si>
  <si>
    <t>Dim start</t>
  </si>
  <si>
    <t>_K</t>
  </si>
  <si>
    <t>lookup</t>
  </si>
  <si>
    <t>Enter Dim End</t>
  </si>
  <si>
    <t>Hours</t>
  </si>
  <si>
    <t>Minutes</t>
  </si>
  <si>
    <t>Enter Dim Start</t>
  </si>
  <si>
    <t>Enter GMT or CLK</t>
  </si>
  <si>
    <t>End mins</t>
  </si>
  <si>
    <t>Start mins</t>
  </si>
  <si>
    <t>GMT/CLK</t>
  </si>
  <si>
    <t xml:space="preserve"> </t>
  </si>
  <si>
    <t>P</t>
  </si>
  <si>
    <t>Electronic PEC  55/28</t>
  </si>
  <si>
    <t>avg published</t>
  </si>
  <si>
    <t>Diff hrs</t>
  </si>
  <si>
    <t>mins per day</t>
  </si>
  <si>
    <t>Avg SS to SR</t>
  </si>
  <si>
    <t>each end</t>
  </si>
  <si>
    <t>Category</t>
  </si>
  <si>
    <t>Electronic PEC  20/20</t>
  </si>
  <si>
    <t>B</t>
  </si>
  <si>
    <t>Electronic PEC  35/35</t>
  </si>
  <si>
    <t>Electronic PEC  35/18</t>
  </si>
  <si>
    <t>Electronic PEC  40/60</t>
  </si>
  <si>
    <t>Electronic PEC  40/20</t>
  </si>
  <si>
    <t>Electronic PEC  55/55</t>
  </si>
  <si>
    <t>Electronic PEC  55/83</t>
  </si>
  <si>
    <t>Electronic PEC  70/35</t>
  </si>
  <si>
    <t>Electronic PEC  70/70</t>
  </si>
  <si>
    <t>Electronic PEC  70/135</t>
  </si>
  <si>
    <t>Electronic PEC  70/140</t>
  </si>
  <si>
    <t>Electronic PEC  70/50</t>
  </si>
  <si>
    <t>Electronic PEC  70/55</t>
  </si>
  <si>
    <t>Electronic PEC  100/50</t>
  </si>
  <si>
    <t>Electronic PEC  100/100</t>
  </si>
  <si>
    <t>Electronic PEC  100/150</t>
  </si>
  <si>
    <t>Electronic PEC  100/200</t>
  </si>
  <si>
    <t>V</t>
  </si>
  <si>
    <t>PECU</t>
  </si>
  <si>
    <t>35/18</t>
  </si>
  <si>
    <t>20/20</t>
  </si>
  <si>
    <t>35/35</t>
  </si>
  <si>
    <t>40/60</t>
  </si>
  <si>
    <t>40/20</t>
  </si>
  <si>
    <t>55/28</t>
  </si>
  <si>
    <t>55/55</t>
  </si>
  <si>
    <t>55/83</t>
  </si>
  <si>
    <t>70/35</t>
  </si>
  <si>
    <t>70/70</t>
  </si>
  <si>
    <t>70/135</t>
  </si>
  <si>
    <t>70/140</t>
  </si>
  <si>
    <t>70/50</t>
  </si>
  <si>
    <t>70/55</t>
  </si>
  <si>
    <t>100/50</t>
  </si>
  <si>
    <t>100/100</t>
  </si>
  <si>
    <t>100/150</t>
  </si>
  <si>
    <t>100/200</t>
  </si>
  <si>
    <t>120/120</t>
  </si>
  <si>
    <t>Electronic PEC  120/120</t>
  </si>
  <si>
    <t>Sunset to Sunrise</t>
  </si>
  <si>
    <t>Sunset/sunrise</t>
  </si>
  <si>
    <t>n/a</t>
  </si>
  <si>
    <t>Dusk to Dawn 15mins</t>
  </si>
  <si>
    <t>Dusk to Dawn  30 mins</t>
  </si>
  <si>
    <t>Dusk30/dawn</t>
  </si>
  <si>
    <t>Adjusted (total amount of off/dimmed time)</t>
  </si>
  <si>
    <t>Dusk30/dawn30</t>
  </si>
  <si>
    <t>Dusk15/dawn15</t>
  </si>
  <si>
    <t>55/36</t>
  </si>
  <si>
    <t xml:space="preserve">Electronic PEC 55/36 </t>
  </si>
  <si>
    <t xml:space="preserve">n/a </t>
  </si>
  <si>
    <t>Example 1: Lamp switches on using a 70/35 lux PECU and at 100% power. It then dims to 75% power output at Midnight (00:00), 60% power output at 2am (02:00), 75% power output at 4am (04:00) and then 100% power output at 6am (06:00). It then switches off via the PECU. This Switch Regime follows UTC (GMT) time.</t>
  </si>
  <si>
    <t>Example 2: Lamp switches on using a 55/28 lux PECU and at 80% power. It then dims to 60% power output at 11pm (23:00), 0% power output at 3am (03:00) and then 80% power output at 5am (05:00). It then switches off via the PECU. This Switch Regime is in clock (Clock) time.</t>
  </si>
  <si>
    <t>Switch Regime</t>
  </si>
  <si>
    <t>PECU lux level</t>
  </si>
  <si>
    <t>GMT or Clock</t>
  </si>
  <si>
    <t>On Event</t>
  </si>
  <si>
    <t>% Power</t>
  </si>
  <si>
    <t>Switch Event 2</t>
  </si>
  <si>
    <t>Switch Event 3</t>
  </si>
  <si>
    <t>Switch Event 4</t>
  </si>
  <si>
    <t>Switch Event 5</t>
  </si>
  <si>
    <t>Switch Event 6</t>
  </si>
  <si>
    <t>Switch Event 7</t>
  </si>
  <si>
    <t>Switch Event 8</t>
  </si>
  <si>
    <t>OFF Event</t>
  </si>
  <si>
    <t>A99</t>
  </si>
  <si>
    <t>GMT</t>
  </si>
  <si>
    <t>PECUS</t>
  </si>
  <si>
    <t>B99</t>
  </si>
  <si>
    <t>Clock</t>
  </si>
  <si>
    <t>80/20</t>
  </si>
  <si>
    <t>Electronic PEC  80/20</t>
  </si>
  <si>
    <t>CLK</t>
  </si>
  <si>
    <t xml:space="preserve">GMT </t>
  </si>
  <si>
    <t>DC8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</si>
</sst>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400]h:mm:ss\ AM/PM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 applyBorder="0"/>
  </cellStyleXfs>
  <cellXfs count="82">
    <xf numFmtId="0" fontId="0" fillId="0" borderId="0" xfId="0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textRotation="90"/>
    </xf>
    <xf numFmtId="0" fontId="1" fillId="0" borderId="0" xfId="0" applyNumberFormat="1" applyFont="1" applyFill="1" applyBorder="1" applyAlignment="1">
      <alignment horizontal="center" textRotation="90" wrapText="1"/>
    </xf>
    <xf numFmtId="1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quotePrefix="1" applyAlignment="1">
      <alignment horizontal="left"/>
    </xf>
    <xf numFmtId="20" fontId="0" fillId="0" borderId="0" xfId="0" applyNumberFormat="1"/>
    <xf numFmtId="14" fontId="0" fillId="0" borderId="0" xfId="0" applyNumberFormat="1"/>
    <xf numFmtId="1" fontId="2" fillId="2" borderId="0" xfId="0" applyNumberFormat="1" applyFont="1" applyFill="1"/>
    <xf numFmtId="0" fontId="3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14" fontId="1" fillId="0" borderId="0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1" applyNumberFormat="1" applyFont="1" applyFill="1" applyAlignment="1"/>
    <xf numFmtId="1" fontId="1" fillId="0" borderId="0" xfId="0" applyNumberFormat="1" applyFont="1"/>
    <xf numFmtId="0" fontId="1" fillId="0" borderId="0" xfId="0" applyFont="1"/>
    <xf numFmtId="1" fontId="1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/>
    <xf numFmtId="0" fontId="3" fillId="0" borderId="0" xfId="0" quotePrefix="1" applyFont="1" applyAlignment="1">
      <alignment horizontal="left"/>
    </xf>
    <xf numFmtId="0" fontId="7" fillId="0" borderId="0" xfId="0" applyFont="1" applyFill="1" applyBorder="1" applyAlignment="1">
      <alignment horizontal="right"/>
    </xf>
    <xf numFmtId="164" fontId="0" fillId="0" borderId="0" xfId="0" applyNumberFormat="1"/>
    <xf numFmtId="164" fontId="1" fillId="0" borderId="0" xfId="0" applyNumberFormat="1" applyFont="1" applyFill="1" applyBorder="1"/>
    <xf numFmtId="1" fontId="0" fillId="0" borderId="0" xfId="0" applyNumberFormat="1"/>
    <xf numFmtId="0" fontId="1" fillId="0" borderId="0" xfId="0" applyFont="1" applyFill="1" applyBorder="1" applyAlignment="1">
      <alignment horizontal="center"/>
    </xf>
    <xf numFmtId="14" fontId="0" fillId="0" borderId="1" xfId="0" applyNumberFormat="1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quotePrefix="1"/>
    <xf numFmtId="2" fontId="0" fillId="0" borderId="0" xfId="0" applyNumberFormat="1"/>
    <xf numFmtId="2" fontId="1" fillId="0" borderId="0" xfId="0" applyNumberFormat="1" applyFont="1" applyBorder="1"/>
    <xf numFmtId="2" fontId="4" fillId="0" borderId="0" xfId="0" applyNumberFormat="1" applyFont="1"/>
    <xf numFmtId="1" fontId="0" fillId="5" borderId="0" xfId="0" applyNumberFormat="1" applyFill="1"/>
    <xf numFmtId="0" fontId="9" fillId="6" borderId="0" xfId="0" applyFont="1" applyFill="1" applyBorder="1"/>
    <xf numFmtId="0" fontId="10" fillId="6" borderId="0" xfId="0" applyFont="1" applyFill="1" applyBorder="1"/>
    <xf numFmtId="0" fontId="9" fillId="7" borderId="1" xfId="0" applyFont="1" applyFill="1" applyBorder="1" applyAlignment="1">
      <alignment horizontal="center"/>
    </xf>
    <xf numFmtId="0" fontId="9" fillId="7" borderId="1" xfId="0" quotePrefix="1" applyFont="1" applyFill="1" applyBorder="1" applyAlignment="1">
      <alignment horizontal="center"/>
    </xf>
    <xf numFmtId="0" fontId="10" fillId="8" borderId="0" xfId="0" quotePrefix="1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20" fontId="10" fillId="8" borderId="0" xfId="0" applyNumberFormat="1" applyFont="1" applyFill="1" applyBorder="1" applyAlignment="1">
      <alignment horizontal="center"/>
    </xf>
    <xf numFmtId="1" fontId="10" fillId="8" borderId="0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1" xfId="0" quotePrefix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20" fontId="10" fillId="8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9" fontId="10" fillId="6" borderId="1" xfId="0" applyNumberFormat="1" applyFont="1" applyFill="1" applyBorder="1" applyAlignment="1">
      <alignment horizontal="center"/>
    </xf>
    <xf numFmtId="20" fontId="10" fillId="6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20" fontId="10" fillId="7" borderId="1" xfId="0" applyNumberFormat="1" applyFont="1" applyFill="1" applyBorder="1" applyAlignment="1">
      <alignment horizontal="center"/>
    </xf>
    <xf numFmtId="2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20" fontId="11" fillId="7" borderId="1" xfId="0" applyNumberFormat="1" applyFont="1" applyFill="1" applyBorder="1" applyAlignment="1">
      <alignment horizontal="center" vertical="top"/>
    </xf>
    <xf numFmtId="0" fontId="11" fillId="7" borderId="1" xfId="0" applyFont="1" applyFill="1" applyBorder="1" applyAlignment="1">
      <alignment horizontal="center" vertical="top"/>
    </xf>
    <xf numFmtId="20" fontId="10" fillId="7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/>
    <xf numFmtId="1" fontId="10" fillId="8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quotePrefix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left" wrapText="1"/>
    </xf>
  </cellXfs>
  <cellStyles count="5">
    <cellStyle name="Normal" xfId="0" builtinId="0"/>
    <cellStyle name="Normal 14" xfId="3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0"/>
  <sheetViews>
    <sheetView workbookViewId="0">
      <selection activeCell="B9" sqref="B9"/>
    </sheetView>
  </sheetViews>
  <sheetFormatPr defaultRowHeight="14.4" x14ac:dyDescent="0.3"/>
  <cols>
    <col min="1" max="1" width="6.5546875" bestFit="1" customWidth="1"/>
    <col min="2" max="2" width="54.5546875" bestFit="1" customWidth="1"/>
    <col min="3" max="5" width="5" bestFit="1" customWidth="1"/>
    <col min="6" max="6" width="5.6640625" bestFit="1" customWidth="1"/>
    <col min="7" max="16" width="5" bestFit="1" customWidth="1"/>
    <col min="17" max="17" width="6.109375" bestFit="1" customWidth="1"/>
    <col min="18" max="18" width="6.88671875" bestFit="1" customWidth="1"/>
    <col min="19" max="19" width="6.33203125" bestFit="1" customWidth="1"/>
    <col min="20" max="20" width="6.44140625" bestFit="1" customWidth="1"/>
    <col min="21" max="22" width="8.5546875" bestFit="1" customWidth="1"/>
    <col min="23" max="23" width="8.88671875" bestFit="1" customWidth="1"/>
    <col min="24" max="24" width="9" bestFit="1" customWidth="1"/>
    <col min="25" max="25" width="6.109375" bestFit="1" customWidth="1"/>
    <col min="26" max="26" width="8.6640625" customWidth="1"/>
    <col min="27" max="27" width="5.88671875" bestFit="1" customWidth="1"/>
    <col min="28" max="28" width="6.6640625" bestFit="1" customWidth="1"/>
    <col min="29" max="30" width="10.6640625" bestFit="1" customWidth="1"/>
  </cols>
  <sheetData>
    <row r="1" spans="1:30" s="2" customFormat="1" ht="13.8" x14ac:dyDescent="0.3">
      <c r="A1" s="1"/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Y1" s="3"/>
      <c r="Z1" s="27"/>
      <c r="AA1" s="3"/>
    </row>
    <row r="2" spans="1:30" s="2" customFormat="1" ht="66" customHeight="1" x14ac:dyDescent="0.3">
      <c r="A2" s="1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6" t="s">
        <v>13</v>
      </c>
      <c r="N2" s="4" t="s">
        <v>14</v>
      </c>
      <c r="O2" s="4" t="s">
        <v>15</v>
      </c>
      <c r="P2" s="4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8" t="s">
        <v>25</v>
      </c>
      <c r="Z2" s="8" t="s">
        <v>67</v>
      </c>
      <c r="AA2" s="8" t="s">
        <v>26</v>
      </c>
      <c r="AB2" s="9" t="s">
        <v>27</v>
      </c>
      <c r="AC2" s="7" t="s">
        <v>28</v>
      </c>
      <c r="AD2" s="7" t="s">
        <v>29</v>
      </c>
    </row>
    <row r="3" spans="1:30" s="15" customForma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0" t="s">
        <v>86</v>
      </c>
      <c r="Z3" s="40" t="s">
        <v>69</v>
      </c>
      <c r="AA3" s="40" t="s">
        <v>60</v>
      </c>
      <c r="AB3" s="2"/>
      <c r="AC3" s="21"/>
      <c r="AD3" s="38"/>
    </row>
    <row r="4" spans="1:30" s="15" customFormat="1" x14ac:dyDescent="0.3">
      <c r="A4" s="41"/>
      <c r="B4" s="42"/>
      <c r="C4" s="13"/>
      <c r="D4" s="13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3" t="s">
        <v>86</v>
      </c>
      <c r="Z4" s="43" t="s">
        <v>69</v>
      </c>
      <c r="AA4" s="43" t="s">
        <v>60</v>
      </c>
      <c r="AB4" s="42"/>
      <c r="AC4" s="21"/>
      <c r="AD4" s="39"/>
    </row>
    <row r="5" spans="1:30" x14ac:dyDescent="0.3">
      <c r="A5" s="1"/>
      <c r="B5" s="28"/>
      <c r="C5" s="20" t="e">
        <f>VLOOKUP(#REF!,lookupPECU,4,FALSE)</f>
        <v>#REF!</v>
      </c>
      <c r="D5" s="20" t="e">
        <f>VLOOKUP(#REF!,lookupPECU,5,FALSE)</f>
        <v>#REF!</v>
      </c>
      <c r="E5" s="20" t="e">
        <f>VLOOKUP(#REF!,lookupPECU,6,FALSE)</f>
        <v>#REF!</v>
      </c>
      <c r="F5" s="20" t="e">
        <f>VLOOKUP(#REF!,lookupPECU,7,FALSE)</f>
        <v>#REF!</v>
      </c>
      <c r="G5" s="20" t="e">
        <f>VLOOKUP(#REF!,lookupPECU,8,FALSE)</f>
        <v>#REF!</v>
      </c>
      <c r="H5" s="20" t="e">
        <f>VLOOKUP(#REF!,lookupPECU,9,FALSE)</f>
        <v>#REF!</v>
      </c>
      <c r="I5" s="20" t="e">
        <f>VLOOKUP(#REF!,lookupPECU,10,FALSE)</f>
        <v>#REF!</v>
      </c>
      <c r="J5" s="20" t="e">
        <f>VLOOKUP(#REF!,lookupPECU,11,FALSE)</f>
        <v>#REF!</v>
      </c>
      <c r="K5" s="20" t="e">
        <f>VLOOKUP(#REF!,lookupPECU,12,FALSE)</f>
        <v>#REF!</v>
      </c>
      <c r="L5" s="20" t="e">
        <f>VLOOKUP(#REF!,lookupPECU,13,FALSE)</f>
        <v>#REF!</v>
      </c>
      <c r="M5" s="20" t="e">
        <f>VLOOKUP(#REF!,lookupPECU,14,FALSE)</f>
        <v>#REF!</v>
      </c>
      <c r="N5" s="20" t="e">
        <f>VLOOKUP(#REF!,lookupPECU,15,FALSE)</f>
        <v>#REF!</v>
      </c>
      <c r="O5" s="20" t="e">
        <f>VLOOKUP(#REF!,lookupPECU,16,FALSE)</f>
        <v>#REF!</v>
      </c>
      <c r="P5" s="20" t="e">
        <f>VLOOKUP(#REF!,lookupPECU,17,FALSE)</f>
        <v>#REF!</v>
      </c>
      <c r="Q5" s="20"/>
      <c r="R5" s="20"/>
      <c r="S5" s="29"/>
      <c r="T5" s="29"/>
      <c r="U5" s="29"/>
      <c r="V5" s="29"/>
      <c r="W5" s="29"/>
      <c r="X5" s="29"/>
      <c r="Y5" s="30" t="s">
        <v>60</v>
      </c>
      <c r="Z5" s="30" t="s">
        <v>69</v>
      </c>
      <c r="AA5" s="44" t="s">
        <v>60</v>
      </c>
      <c r="AB5" s="20"/>
      <c r="AC5" s="31"/>
    </row>
    <row r="6" spans="1:30" x14ac:dyDescent="0.3">
      <c r="A6" s="15"/>
      <c r="S6" s="15"/>
      <c r="T6" s="15"/>
      <c r="U6" s="15"/>
      <c r="V6" s="15"/>
      <c r="W6" s="15"/>
      <c r="X6" s="15"/>
      <c r="Y6" s="15"/>
      <c r="Z6" s="15"/>
      <c r="AA6" s="15"/>
      <c r="AC6" s="12"/>
    </row>
    <row r="7" spans="1:30" x14ac:dyDescent="0.3">
      <c r="A7" s="16"/>
      <c r="B7" s="1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S7" s="15"/>
      <c r="T7" s="15"/>
      <c r="U7" s="15"/>
      <c r="V7" s="15"/>
      <c r="W7" s="15"/>
      <c r="X7" s="15"/>
      <c r="Y7" s="15"/>
      <c r="Z7" s="15"/>
      <c r="AA7" s="15"/>
      <c r="AC7" s="12"/>
    </row>
    <row r="9" spans="1:30" x14ac:dyDescent="0.3">
      <c r="B9" t="s">
        <v>59</v>
      </c>
    </row>
    <row r="11" spans="1:30" s="2" customFormat="1" ht="13.8" x14ac:dyDescent="0.3">
      <c r="A11" s="1"/>
      <c r="Y11" s="18"/>
      <c r="Z11" s="27"/>
      <c r="AA11" s="18"/>
      <c r="AC11" s="19"/>
    </row>
    <row r="12" spans="1:30" x14ac:dyDescent="0.3">
      <c r="A12" s="1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18"/>
      <c r="Z12" s="27"/>
      <c r="AA12" s="18"/>
      <c r="AB12" s="2"/>
      <c r="AC12" s="21"/>
    </row>
    <row r="19" spans="1:29" x14ac:dyDescent="0.3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5"/>
      <c r="S19" s="26"/>
      <c r="T19" s="26"/>
      <c r="U19" s="2"/>
      <c r="V19" s="2"/>
      <c r="W19" s="2"/>
      <c r="X19" s="2"/>
      <c r="Y19" s="18"/>
      <c r="Z19" s="27"/>
      <c r="AA19" s="18"/>
      <c r="AB19" s="1"/>
      <c r="AC19" s="19"/>
    </row>
    <row r="20" spans="1:29" x14ac:dyDescent="0.3">
      <c r="A20" s="1"/>
      <c r="B20" s="2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"/>
      <c r="R20" s="2"/>
      <c r="S20" s="2"/>
      <c r="T20" s="2"/>
      <c r="U20" s="2"/>
      <c r="V20" s="2"/>
      <c r="W20" s="2"/>
      <c r="X20" s="2"/>
      <c r="Y20" s="18"/>
      <c r="Z20" s="27"/>
      <c r="AA20" s="18"/>
      <c r="AB20" s="2"/>
      <c r="AC20" s="21"/>
    </row>
  </sheetData>
  <mergeCells count="1">
    <mergeCell ref="C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6"/>
  <sheetViews>
    <sheetView topLeftCell="D1" workbookViewId="0">
      <selection activeCell="L7" sqref="L7"/>
    </sheetView>
  </sheetViews>
  <sheetFormatPr defaultRowHeight="14.4" x14ac:dyDescent="0.3"/>
  <cols>
    <col min="1" max="1" width="14.44140625" bestFit="1" customWidth="1"/>
    <col min="3" max="3" width="20" bestFit="1" customWidth="1"/>
    <col min="30" max="30" width="10.44140625" bestFit="1" customWidth="1"/>
  </cols>
  <sheetData>
    <row r="1" spans="1:30" ht="68.400000000000006" x14ac:dyDescent="0.3">
      <c r="B1" s="1" t="s">
        <v>1</v>
      </c>
      <c r="C1" s="37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6" t="s">
        <v>12</v>
      </c>
      <c r="N1" s="6" t="s">
        <v>13</v>
      </c>
      <c r="O1" s="4" t="s">
        <v>14</v>
      </c>
      <c r="P1" s="4" t="s">
        <v>15</v>
      </c>
      <c r="Q1" s="4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8" t="s">
        <v>25</v>
      </c>
      <c r="AA1" s="8" t="s">
        <v>67</v>
      </c>
      <c r="AB1" s="8" t="s">
        <v>26</v>
      </c>
      <c r="AC1" s="9" t="s">
        <v>27</v>
      </c>
      <c r="AD1" s="7" t="s">
        <v>28</v>
      </c>
    </row>
    <row r="2" spans="1:30" x14ac:dyDescent="0.3">
      <c r="A2" t="s">
        <v>89</v>
      </c>
      <c r="B2" s="1">
        <v>806</v>
      </c>
      <c r="C2" s="28" t="s">
        <v>68</v>
      </c>
      <c r="D2" s="20">
        <v>4092</v>
      </c>
      <c r="E2" s="20">
        <v>4089</v>
      </c>
      <c r="F2" s="20">
        <v>4094</v>
      </c>
      <c r="G2" s="20">
        <v>4088</v>
      </c>
      <c r="H2" s="20">
        <v>4091</v>
      </c>
      <c r="I2" s="20">
        <v>4082</v>
      </c>
      <c r="J2" s="20">
        <v>4087</v>
      </c>
      <c r="K2" s="20">
        <v>4095</v>
      </c>
      <c r="L2" s="20">
        <v>4095</v>
      </c>
      <c r="M2" s="20">
        <v>4093</v>
      </c>
      <c r="N2" s="20">
        <v>4096</v>
      </c>
      <c r="O2" s="20">
        <v>4086</v>
      </c>
      <c r="P2" s="20">
        <v>4078</v>
      </c>
      <c r="Q2" s="20">
        <v>4071</v>
      </c>
      <c r="R2" s="20"/>
      <c r="S2" s="20"/>
      <c r="T2" s="29">
        <v>20</v>
      </c>
      <c r="U2" s="29">
        <v>20</v>
      </c>
      <c r="V2" s="29"/>
      <c r="W2" s="29"/>
      <c r="X2" s="29"/>
      <c r="Y2" s="29"/>
      <c r="Z2" s="30" t="s">
        <v>60</v>
      </c>
      <c r="AA2" s="30" t="s">
        <v>69</v>
      </c>
      <c r="AB2" s="37" t="s">
        <v>60</v>
      </c>
      <c r="AC2" s="20">
        <v>205</v>
      </c>
      <c r="AD2" s="31">
        <v>40638</v>
      </c>
    </row>
    <row r="3" spans="1:30" x14ac:dyDescent="0.3">
      <c r="A3" t="s">
        <v>90</v>
      </c>
      <c r="B3" s="1">
        <v>807</v>
      </c>
      <c r="C3" s="28" t="s">
        <v>70</v>
      </c>
      <c r="D3" s="20">
        <v>4119</v>
      </c>
      <c r="E3" s="20">
        <v>4117</v>
      </c>
      <c r="F3" s="20">
        <v>4121</v>
      </c>
      <c r="G3" s="20">
        <v>4115</v>
      </c>
      <c r="H3" s="20">
        <v>4118</v>
      </c>
      <c r="I3" s="20">
        <v>4109</v>
      </c>
      <c r="J3" s="20">
        <v>4115</v>
      </c>
      <c r="K3" s="20">
        <v>4122</v>
      </c>
      <c r="L3" s="20">
        <v>4122</v>
      </c>
      <c r="M3" s="20">
        <v>4120</v>
      </c>
      <c r="N3" s="20">
        <v>4124</v>
      </c>
      <c r="O3" s="20">
        <v>4113</v>
      </c>
      <c r="P3" s="20">
        <v>4106</v>
      </c>
      <c r="Q3" s="20">
        <v>4098</v>
      </c>
      <c r="R3" s="20"/>
      <c r="S3" s="20"/>
      <c r="T3" s="29">
        <v>35</v>
      </c>
      <c r="U3" s="29">
        <v>35</v>
      </c>
      <c r="V3" s="29"/>
      <c r="W3" s="29"/>
      <c r="X3" s="29"/>
      <c r="Y3" s="29"/>
      <c r="Z3" s="30" t="s">
        <v>60</v>
      </c>
      <c r="AA3" s="30" t="s">
        <v>69</v>
      </c>
      <c r="AB3" s="37" t="s">
        <v>60</v>
      </c>
      <c r="AC3" s="20">
        <v>205</v>
      </c>
      <c r="AD3" s="31">
        <v>40638</v>
      </c>
    </row>
    <row r="4" spans="1:30" x14ac:dyDescent="0.3">
      <c r="A4" t="s">
        <v>88</v>
      </c>
      <c r="B4" s="1">
        <v>808</v>
      </c>
      <c r="C4" s="28" t="s">
        <v>71</v>
      </c>
      <c r="D4" s="20">
        <v>4103</v>
      </c>
      <c r="E4" s="20">
        <v>4101</v>
      </c>
      <c r="F4" s="20">
        <v>4106</v>
      </c>
      <c r="G4" s="20">
        <v>4100</v>
      </c>
      <c r="H4" s="20">
        <v>4103</v>
      </c>
      <c r="I4" s="20">
        <v>4094</v>
      </c>
      <c r="J4" s="20">
        <v>4099</v>
      </c>
      <c r="K4" s="20">
        <v>4107</v>
      </c>
      <c r="L4" s="20">
        <v>4107</v>
      </c>
      <c r="M4" s="20">
        <v>4105</v>
      </c>
      <c r="N4" s="20">
        <v>4108</v>
      </c>
      <c r="O4" s="20">
        <v>4098</v>
      </c>
      <c r="P4" s="20">
        <v>4090</v>
      </c>
      <c r="Q4" s="20">
        <v>4083</v>
      </c>
      <c r="R4" s="20"/>
      <c r="S4" s="20"/>
      <c r="T4" s="29">
        <v>35</v>
      </c>
      <c r="U4" s="29">
        <v>18</v>
      </c>
      <c r="V4" s="29"/>
      <c r="W4" s="29"/>
      <c r="X4" s="29"/>
      <c r="Y4" s="29"/>
      <c r="Z4" s="30" t="s">
        <v>60</v>
      </c>
      <c r="AA4" s="30" t="s">
        <v>69</v>
      </c>
      <c r="AB4" s="37" t="s">
        <v>60</v>
      </c>
      <c r="AC4" s="20">
        <v>205</v>
      </c>
      <c r="AD4" s="31">
        <v>40638</v>
      </c>
    </row>
    <row r="5" spans="1:30" x14ac:dyDescent="0.3">
      <c r="A5" t="s">
        <v>91</v>
      </c>
      <c r="B5" s="1">
        <v>809</v>
      </c>
      <c r="C5" s="28" t="s">
        <v>72</v>
      </c>
      <c r="D5" s="20">
        <v>4146</v>
      </c>
      <c r="E5" s="20">
        <v>4144</v>
      </c>
      <c r="F5" s="20">
        <v>4149</v>
      </c>
      <c r="G5" s="20">
        <v>4143</v>
      </c>
      <c r="H5" s="20">
        <v>4145</v>
      </c>
      <c r="I5" s="20">
        <v>4137</v>
      </c>
      <c r="J5" s="20">
        <v>4142</v>
      </c>
      <c r="K5" s="20">
        <v>4150</v>
      </c>
      <c r="L5" s="20">
        <v>4150</v>
      </c>
      <c r="M5" s="20">
        <v>4148</v>
      </c>
      <c r="N5" s="20">
        <v>4151</v>
      </c>
      <c r="O5" s="20">
        <v>4141</v>
      </c>
      <c r="P5" s="20">
        <v>4133</v>
      </c>
      <c r="Q5" s="20">
        <v>4126</v>
      </c>
      <c r="R5" s="20"/>
      <c r="S5" s="20"/>
      <c r="T5" s="29">
        <v>40</v>
      </c>
      <c r="U5" s="29">
        <v>60</v>
      </c>
      <c r="V5" s="29"/>
      <c r="W5" s="29"/>
      <c r="X5" s="29"/>
      <c r="Y5" s="29"/>
      <c r="Z5" s="30" t="s">
        <v>60</v>
      </c>
      <c r="AA5" s="30" t="s">
        <v>69</v>
      </c>
      <c r="AB5" s="37" t="s">
        <v>60</v>
      </c>
      <c r="AC5" s="20">
        <v>206</v>
      </c>
      <c r="AD5" s="31">
        <v>40638</v>
      </c>
    </row>
    <row r="6" spans="1:30" x14ac:dyDescent="0.3">
      <c r="A6" t="s">
        <v>92</v>
      </c>
      <c r="B6" s="1">
        <v>810</v>
      </c>
      <c r="C6" s="28" t="s">
        <v>73</v>
      </c>
      <c r="D6" s="20">
        <v>4110</v>
      </c>
      <c r="E6" s="20">
        <v>4107</v>
      </c>
      <c r="F6" s="20">
        <v>4112</v>
      </c>
      <c r="G6" s="20">
        <v>4106</v>
      </c>
      <c r="H6" s="20">
        <v>4109</v>
      </c>
      <c r="I6" s="20">
        <v>4100</v>
      </c>
      <c r="J6" s="20">
        <v>4106</v>
      </c>
      <c r="K6" s="20">
        <v>4113</v>
      </c>
      <c r="L6" s="20">
        <v>4113</v>
      </c>
      <c r="M6" s="20">
        <v>4111</v>
      </c>
      <c r="N6" s="20">
        <v>4114</v>
      </c>
      <c r="O6" s="20">
        <v>4104</v>
      </c>
      <c r="P6" s="20">
        <v>4097</v>
      </c>
      <c r="Q6" s="20">
        <v>4089</v>
      </c>
      <c r="R6" s="20"/>
      <c r="S6" s="20"/>
      <c r="T6" s="29">
        <v>40</v>
      </c>
      <c r="U6" s="29">
        <v>20</v>
      </c>
      <c r="V6" s="29"/>
      <c r="W6" s="29"/>
      <c r="X6" s="29"/>
      <c r="Y6" s="29"/>
      <c r="Z6" s="30" t="s">
        <v>60</v>
      </c>
      <c r="AA6" s="30" t="s">
        <v>69</v>
      </c>
      <c r="AB6" s="37" t="s">
        <v>60</v>
      </c>
      <c r="AC6" s="20">
        <v>205</v>
      </c>
      <c r="AD6" s="31">
        <v>40638</v>
      </c>
    </row>
    <row r="7" spans="1:30" x14ac:dyDescent="0.3">
      <c r="A7" t="s">
        <v>93</v>
      </c>
      <c r="B7" s="1">
        <v>811</v>
      </c>
      <c r="C7" s="28" t="s">
        <v>61</v>
      </c>
      <c r="D7" s="20">
        <v>4131</v>
      </c>
      <c r="E7" s="20">
        <v>4128</v>
      </c>
      <c r="F7" s="20">
        <v>4133</v>
      </c>
      <c r="G7" s="20">
        <v>4127</v>
      </c>
      <c r="H7" s="20">
        <v>4130</v>
      </c>
      <c r="I7" s="20">
        <v>4121</v>
      </c>
      <c r="J7" s="20">
        <v>4127</v>
      </c>
      <c r="K7" s="20">
        <v>4134</v>
      </c>
      <c r="L7" s="20">
        <v>4134</v>
      </c>
      <c r="M7" s="20">
        <v>4132</v>
      </c>
      <c r="N7" s="20">
        <v>4135</v>
      </c>
      <c r="O7" s="20">
        <v>4125</v>
      </c>
      <c r="P7" s="20">
        <v>4118</v>
      </c>
      <c r="Q7" s="20">
        <v>4110</v>
      </c>
      <c r="R7" s="20"/>
      <c r="S7" s="20"/>
      <c r="T7" s="29">
        <v>55</v>
      </c>
      <c r="U7" s="29">
        <v>28</v>
      </c>
      <c r="V7" s="29"/>
      <c r="W7" s="29"/>
      <c r="X7" s="29"/>
      <c r="Y7" s="29"/>
      <c r="Z7" s="30" t="s">
        <v>60</v>
      </c>
      <c r="AA7" s="30" t="s">
        <v>69</v>
      </c>
      <c r="AB7" s="37" t="s">
        <v>60</v>
      </c>
      <c r="AC7" s="20">
        <v>206</v>
      </c>
      <c r="AD7" s="31">
        <v>40638</v>
      </c>
    </row>
    <row r="8" spans="1:30" x14ac:dyDescent="0.3">
      <c r="A8" t="s">
        <v>94</v>
      </c>
      <c r="B8" s="1">
        <v>812</v>
      </c>
      <c r="C8" s="28" t="s">
        <v>74</v>
      </c>
      <c r="D8" s="20">
        <v>4155</v>
      </c>
      <c r="E8" s="20">
        <v>4153</v>
      </c>
      <c r="F8" s="20">
        <v>4158</v>
      </c>
      <c r="G8" s="20">
        <v>4152</v>
      </c>
      <c r="H8" s="20">
        <v>4155</v>
      </c>
      <c r="I8" s="20">
        <v>4146</v>
      </c>
      <c r="J8" s="20">
        <v>4151</v>
      </c>
      <c r="K8" s="20">
        <v>4159</v>
      </c>
      <c r="L8" s="20">
        <v>4159</v>
      </c>
      <c r="M8" s="20">
        <v>4157</v>
      </c>
      <c r="N8" s="20">
        <v>4160</v>
      </c>
      <c r="O8" s="20">
        <v>4150</v>
      </c>
      <c r="P8" s="20">
        <v>4142</v>
      </c>
      <c r="Q8" s="20">
        <v>4135</v>
      </c>
      <c r="R8" s="20"/>
      <c r="S8" s="20"/>
      <c r="T8" s="29">
        <v>55</v>
      </c>
      <c r="U8" s="29">
        <v>55</v>
      </c>
      <c r="V8" s="29"/>
      <c r="W8" s="29"/>
      <c r="X8" s="29"/>
      <c r="Y8" s="29"/>
      <c r="Z8" s="30" t="s">
        <v>60</v>
      </c>
      <c r="AA8" s="30" t="s">
        <v>69</v>
      </c>
      <c r="AB8" s="37" t="s">
        <v>60</v>
      </c>
      <c r="AC8" s="20">
        <v>206</v>
      </c>
      <c r="AD8" s="31">
        <v>40638</v>
      </c>
    </row>
    <row r="9" spans="1:30" x14ac:dyDescent="0.3">
      <c r="A9" t="s">
        <v>95</v>
      </c>
      <c r="B9" s="1">
        <v>813</v>
      </c>
      <c r="C9" s="28" t="s">
        <v>75</v>
      </c>
      <c r="D9" s="20">
        <v>4181</v>
      </c>
      <c r="E9" s="20">
        <v>4179</v>
      </c>
      <c r="F9" s="20">
        <v>4183</v>
      </c>
      <c r="G9" s="20">
        <v>4177</v>
      </c>
      <c r="H9" s="20">
        <v>4180</v>
      </c>
      <c r="I9" s="20">
        <v>4171</v>
      </c>
      <c r="J9" s="20">
        <v>4177</v>
      </c>
      <c r="K9" s="20">
        <v>4184</v>
      </c>
      <c r="L9" s="20">
        <v>4184</v>
      </c>
      <c r="M9" s="20">
        <v>4182</v>
      </c>
      <c r="N9" s="20">
        <v>4186</v>
      </c>
      <c r="O9" s="20">
        <v>4175</v>
      </c>
      <c r="P9" s="20">
        <v>4168</v>
      </c>
      <c r="Q9" s="20">
        <v>4160</v>
      </c>
      <c r="R9" s="20"/>
      <c r="S9" s="20"/>
      <c r="T9" s="29">
        <v>55</v>
      </c>
      <c r="U9" s="29">
        <v>83</v>
      </c>
      <c r="V9" s="29"/>
      <c r="W9" s="29"/>
      <c r="X9" s="29"/>
      <c r="Y9" s="29"/>
      <c r="Z9" s="30" t="s">
        <v>60</v>
      </c>
      <c r="AA9" s="30" t="s">
        <v>69</v>
      </c>
      <c r="AB9" s="37" t="s">
        <v>60</v>
      </c>
      <c r="AC9" s="20">
        <v>208</v>
      </c>
      <c r="AD9" s="31">
        <v>40638</v>
      </c>
    </row>
    <row r="10" spans="1:30" x14ac:dyDescent="0.3">
      <c r="A10" t="s">
        <v>96</v>
      </c>
      <c r="B10" s="1">
        <v>821</v>
      </c>
      <c r="C10" s="28" t="s">
        <v>76</v>
      </c>
      <c r="D10" s="20">
        <v>4151</v>
      </c>
      <c r="E10" s="20">
        <v>4149</v>
      </c>
      <c r="F10" s="20">
        <v>4153</v>
      </c>
      <c r="G10" s="20">
        <v>4147</v>
      </c>
      <c r="H10" s="20">
        <v>4150</v>
      </c>
      <c r="I10" s="20">
        <v>4141</v>
      </c>
      <c r="J10" s="20">
        <v>4147</v>
      </c>
      <c r="K10" s="20">
        <v>4154</v>
      </c>
      <c r="L10" s="20">
        <v>4154</v>
      </c>
      <c r="M10" s="20">
        <v>4152</v>
      </c>
      <c r="N10" s="20">
        <v>4156</v>
      </c>
      <c r="O10" s="20">
        <v>4145</v>
      </c>
      <c r="P10" s="20">
        <v>4138</v>
      </c>
      <c r="Q10" s="20">
        <v>4130</v>
      </c>
      <c r="R10" s="20"/>
      <c r="S10" s="20"/>
      <c r="T10" s="29">
        <v>70</v>
      </c>
      <c r="U10" s="29">
        <v>35</v>
      </c>
      <c r="V10" s="29"/>
      <c r="W10" s="29"/>
      <c r="X10" s="29"/>
      <c r="Y10" s="29"/>
      <c r="Z10" s="30" t="s">
        <v>60</v>
      </c>
      <c r="AA10" s="30" t="s">
        <v>69</v>
      </c>
      <c r="AB10" s="37" t="s">
        <v>60</v>
      </c>
      <c r="AC10" s="20">
        <v>206</v>
      </c>
      <c r="AD10" s="31">
        <v>40638</v>
      </c>
    </row>
    <row r="11" spans="1:30" x14ac:dyDescent="0.3">
      <c r="A11" t="s">
        <v>97</v>
      </c>
      <c r="B11" s="1">
        <v>822</v>
      </c>
      <c r="C11" s="28" t="s">
        <v>77</v>
      </c>
      <c r="D11" s="20">
        <v>4183</v>
      </c>
      <c r="E11" s="20">
        <v>4180</v>
      </c>
      <c r="F11" s="20">
        <v>4185</v>
      </c>
      <c r="G11" s="20">
        <v>4179</v>
      </c>
      <c r="H11" s="20">
        <v>4182</v>
      </c>
      <c r="I11" s="20">
        <v>4173</v>
      </c>
      <c r="J11" s="20">
        <v>4179</v>
      </c>
      <c r="K11" s="20">
        <v>4186</v>
      </c>
      <c r="L11" s="20">
        <v>4186</v>
      </c>
      <c r="M11" s="20">
        <v>4184</v>
      </c>
      <c r="N11" s="20">
        <v>4187</v>
      </c>
      <c r="O11" s="20">
        <v>4177</v>
      </c>
      <c r="P11" s="20">
        <v>4170</v>
      </c>
      <c r="Q11" s="20">
        <v>4162</v>
      </c>
      <c r="R11" s="20"/>
      <c r="S11" s="20"/>
      <c r="T11" s="29">
        <v>70</v>
      </c>
      <c r="U11" s="29">
        <v>70</v>
      </c>
      <c r="V11" s="29"/>
      <c r="W11" s="29"/>
      <c r="X11" s="29"/>
      <c r="Y11" s="29"/>
      <c r="Z11" s="30" t="s">
        <v>60</v>
      </c>
      <c r="AA11" s="30" t="s">
        <v>69</v>
      </c>
      <c r="AB11" s="37" t="s">
        <v>60</v>
      </c>
      <c r="AC11" s="20">
        <v>208</v>
      </c>
      <c r="AD11" s="31">
        <v>40638</v>
      </c>
    </row>
    <row r="12" spans="1:30" x14ac:dyDescent="0.3">
      <c r="A12" t="s">
        <v>98</v>
      </c>
      <c r="B12" s="1">
        <v>823</v>
      </c>
      <c r="C12" s="28" t="s">
        <v>78</v>
      </c>
      <c r="D12" s="20">
        <v>4242</v>
      </c>
      <c r="E12" s="20">
        <v>4240</v>
      </c>
      <c r="F12" s="20">
        <v>4244</v>
      </c>
      <c r="G12" s="20">
        <v>4238</v>
      </c>
      <c r="H12" s="20">
        <v>4241</v>
      </c>
      <c r="I12" s="20">
        <v>4233</v>
      </c>
      <c r="J12" s="20">
        <v>4238</v>
      </c>
      <c r="K12" s="20">
        <v>4245</v>
      </c>
      <c r="L12" s="20">
        <v>4246</v>
      </c>
      <c r="M12" s="20">
        <v>4243</v>
      </c>
      <c r="N12" s="20">
        <v>4247</v>
      </c>
      <c r="O12" s="20">
        <v>4236</v>
      </c>
      <c r="P12" s="20">
        <v>4229</v>
      </c>
      <c r="Q12" s="20">
        <v>4221</v>
      </c>
      <c r="R12" s="20"/>
      <c r="S12" s="20"/>
      <c r="T12" s="29">
        <v>70</v>
      </c>
      <c r="U12" s="29">
        <v>135</v>
      </c>
      <c r="V12" s="29"/>
      <c r="W12" s="29"/>
      <c r="X12" s="29"/>
      <c r="Y12" s="29"/>
      <c r="Z12" s="30" t="s">
        <v>60</v>
      </c>
      <c r="AA12" s="30" t="s">
        <v>69</v>
      </c>
      <c r="AB12" s="37" t="s">
        <v>60</v>
      </c>
      <c r="AC12" s="20">
        <v>207</v>
      </c>
      <c r="AD12" s="31">
        <v>40638</v>
      </c>
    </row>
    <row r="13" spans="1:30" x14ac:dyDescent="0.3">
      <c r="A13" t="s">
        <v>99</v>
      </c>
      <c r="B13" s="1">
        <v>824</v>
      </c>
      <c r="C13" s="28" t="s">
        <v>79</v>
      </c>
      <c r="D13" s="20">
        <v>4247</v>
      </c>
      <c r="E13" s="20">
        <v>4244</v>
      </c>
      <c r="F13" s="20">
        <v>4249</v>
      </c>
      <c r="G13" s="20">
        <v>4243</v>
      </c>
      <c r="H13" s="20">
        <v>4246</v>
      </c>
      <c r="I13" s="20">
        <v>4237</v>
      </c>
      <c r="J13" s="20">
        <v>4243</v>
      </c>
      <c r="K13" s="20">
        <v>4250</v>
      </c>
      <c r="L13" s="20">
        <v>4250</v>
      </c>
      <c r="M13" s="20">
        <v>4248</v>
      </c>
      <c r="N13" s="20">
        <v>4251</v>
      </c>
      <c r="O13" s="20">
        <v>4241</v>
      </c>
      <c r="P13" s="20">
        <v>4234</v>
      </c>
      <c r="Q13" s="20">
        <v>4226</v>
      </c>
      <c r="R13" s="20"/>
      <c r="S13" s="20"/>
      <c r="T13" s="29">
        <v>70</v>
      </c>
      <c r="U13" s="29">
        <v>140</v>
      </c>
      <c r="V13" s="29"/>
      <c r="W13" s="29"/>
      <c r="X13" s="29"/>
      <c r="Y13" s="29"/>
      <c r="Z13" s="30" t="s">
        <v>60</v>
      </c>
      <c r="AA13" s="30" t="s">
        <v>69</v>
      </c>
      <c r="AB13" s="37" t="s">
        <v>60</v>
      </c>
      <c r="AC13" s="20">
        <v>207</v>
      </c>
      <c r="AD13" s="31">
        <v>40638</v>
      </c>
    </row>
    <row r="14" spans="1:30" x14ac:dyDescent="0.3">
      <c r="A14" t="s">
        <v>100</v>
      </c>
      <c r="B14" s="1">
        <v>825</v>
      </c>
      <c r="C14" s="28" t="s">
        <v>80</v>
      </c>
      <c r="D14" s="20">
        <v>4165</v>
      </c>
      <c r="E14" s="20">
        <v>4162</v>
      </c>
      <c r="F14" s="20">
        <v>4167</v>
      </c>
      <c r="G14" s="20">
        <v>4161</v>
      </c>
      <c r="H14" s="20">
        <v>4164</v>
      </c>
      <c r="I14" s="20">
        <v>4155</v>
      </c>
      <c r="J14" s="20">
        <v>4160</v>
      </c>
      <c r="K14" s="20">
        <v>4168</v>
      </c>
      <c r="L14" s="20">
        <v>4168</v>
      </c>
      <c r="M14" s="20">
        <v>4166</v>
      </c>
      <c r="N14" s="20">
        <v>4169</v>
      </c>
      <c r="O14" s="20">
        <v>4159</v>
      </c>
      <c r="P14" s="20">
        <v>4151</v>
      </c>
      <c r="Q14" s="20">
        <v>4144</v>
      </c>
      <c r="R14" s="20"/>
      <c r="S14" s="20"/>
      <c r="T14" s="29">
        <v>70</v>
      </c>
      <c r="U14" s="29">
        <v>50</v>
      </c>
      <c r="V14" s="29"/>
      <c r="W14" s="29"/>
      <c r="X14" s="29"/>
      <c r="Y14" s="29"/>
      <c r="Z14" s="30" t="s">
        <v>60</v>
      </c>
      <c r="AA14" s="30" t="s">
        <v>69</v>
      </c>
      <c r="AB14" s="37" t="s">
        <v>60</v>
      </c>
      <c r="AC14" s="20">
        <v>208</v>
      </c>
      <c r="AD14" s="31">
        <v>40638</v>
      </c>
    </row>
    <row r="15" spans="1:30" x14ac:dyDescent="0.3">
      <c r="A15" t="s">
        <v>101</v>
      </c>
      <c r="B15" s="1">
        <v>826</v>
      </c>
      <c r="C15" s="28" t="s">
        <v>81</v>
      </c>
      <c r="D15" s="20">
        <v>4169</v>
      </c>
      <c r="E15" s="20">
        <v>4167</v>
      </c>
      <c r="F15" s="20">
        <v>4171</v>
      </c>
      <c r="G15" s="20">
        <v>4165</v>
      </c>
      <c r="H15" s="20">
        <v>4168</v>
      </c>
      <c r="I15" s="20">
        <v>4160</v>
      </c>
      <c r="J15" s="20">
        <v>4165</v>
      </c>
      <c r="K15" s="20">
        <v>4172</v>
      </c>
      <c r="L15" s="20">
        <v>4173</v>
      </c>
      <c r="M15" s="20">
        <v>4170</v>
      </c>
      <c r="N15" s="20">
        <v>4174</v>
      </c>
      <c r="O15" s="20">
        <v>4163</v>
      </c>
      <c r="P15" s="20">
        <v>4156</v>
      </c>
      <c r="Q15" s="20">
        <v>4148</v>
      </c>
      <c r="R15" s="20"/>
      <c r="S15" s="20"/>
      <c r="T15" s="29">
        <v>70</v>
      </c>
      <c r="U15" s="29">
        <v>55</v>
      </c>
      <c r="V15" s="29"/>
      <c r="W15" s="29"/>
      <c r="X15" s="29"/>
      <c r="Y15" s="29"/>
      <c r="Z15" s="30" t="s">
        <v>60</v>
      </c>
      <c r="AA15" s="30" t="s">
        <v>69</v>
      </c>
      <c r="AB15" s="37" t="s">
        <v>60</v>
      </c>
      <c r="AC15" s="20">
        <v>208</v>
      </c>
      <c r="AD15" s="31">
        <v>40638</v>
      </c>
    </row>
    <row r="16" spans="1:30" x14ac:dyDescent="0.3">
      <c r="A16" t="s">
        <v>140</v>
      </c>
      <c r="B16" s="1">
        <v>835</v>
      </c>
      <c r="C16" s="28" t="s">
        <v>141</v>
      </c>
      <c r="D16" s="74">
        <v>4146.3631950252457</v>
      </c>
      <c r="E16" s="74">
        <v>4143.996528358578</v>
      </c>
      <c r="F16" s="74">
        <v>4148.6631950252449</v>
      </c>
      <c r="G16" s="74">
        <v>4142.6631950252449</v>
      </c>
      <c r="H16" s="74">
        <v>4145.4131950252449</v>
      </c>
      <c r="I16" s="74">
        <v>4136.7131950252451</v>
      </c>
      <c r="J16" s="74">
        <v>4142.1631950252449</v>
      </c>
      <c r="K16" s="74">
        <v>4149.5631950252446</v>
      </c>
      <c r="L16" s="74">
        <v>4149.7965283585781</v>
      </c>
      <c r="M16" s="74">
        <v>4147.5631950252446</v>
      </c>
      <c r="N16" s="74">
        <v>4150.996528358578</v>
      </c>
      <c r="O16" s="74">
        <v>4140.579861691911</v>
      </c>
      <c r="P16" s="74">
        <v>4133.1298616919112</v>
      </c>
      <c r="Q16" s="74">
        <v>4125.6465283585785</v>
      </c>
      <c r="R16" s="20"/>
      <c r="S16" s="20"/>
      <c r="T16" s="29">
        <v>80</v>
      </c>
      <c r="U16" s="29">
        <v>20</v>
      </c>
      <c r="V16" s="29"/>
      <c r="W16" s="29"/>
      <c r="X16" s="29"/>
      <c r="Y16" s="29"/>
      <c r="Z16" s="30" t="s">
        <v>60</v>
      </c>
      <c r="AA16" s="30" t="s">
        <v>69</v>
      </c>
      <c r="AB16" s="73" t="s">
        <v>60</v>
      </c>
      <c r="AC16" s="20"/>
      <c r="AD16" s="31">
        <v>42872</v>
      </c>
    </row>
    <row r="17" spans="1:30" x14ac:dyDescent="0.3">
      <c r="A17" t="s">
        <v>102</v>
      </c>
      <c r="B17" s="1">
        <v>831</v>
      </c>
      <c r="C17" s="28" t="s">
        <v>82</v>
      </c>
      <c r="D17" s="20">
        <v>4192</v>
      </c>
      <c r="E17" s="20">
        <v>4190</v>
      </c>
      <c r="F17" s="20">
        <v>4194</v>
      </c>
      <c r="G17" s="20">
        <v>4188</v>
      </c>
      <c r="H17" s="20">
        <v>4191</v>
      </c>
      <c r="I17" s="20">
        <v>4182</v>
      </c>
      <c r="J17" s="20">
        <v>4188</v>
      </c>
      <c r="K17" s="20">
        <v>4195</v>
      </c>
      <c r="L17" s="20">
        <v>4195</v>
      </c>
      <c r="M17" s="20">
        <v>4193</v>
      </c>
      <c r="N17" s="20">
        <v>4197</v>
      </c>
      <c r="O17" s="20">
        <v>4186</v>
      </c>
      <c r="P17" s="20">
        <v>4179</v>
      </c>
      <c r="Q17" s="20">
        <v>4171</v>
      </c>
      <c r="R17" s="20"/>
      <c r="S17" s="20"/>
      <c r="T17" s="29">
        <v>100</v>
      </c>
      <c r="U17" s="29">
        <v>50</v>
      </c>
      <c r="V17" s="29"/>
      <c r="W17" s="29"/>
      <c r="X17" s="29"/>
      <c r="Y17" s="29"/>
      <c r="Z17" s="30" t="s">
        <v>60</v>
      </c>
      <c r="AA17" s="30" t="s">
        <v>69</v>
      </c>
      <c r="AB17" s="37" t="s">
        <v>60</v>
      </c>
      <c r="AC17" s="20">
        <v>208</v>
      </c>
      <c r="AD17" s="31">
        <v>40638</v>
      </c>
    </row>
    <row r="18" spans="1:30" x14ac:dyDescent="0.3">
      <c r="A18" t="s">
        <v>103</v>
      </c>
      <c r="B18" s="1">
        <v>832</v>
      </c>
      <c r="C18" s="28" t="s">
        <v>83</v>
      </c>
      <c r="D18" s="20">
        <v>4238</v>
      </c>
      <c r="E18" s="20">
        <v>4235</v>
      </c>
      <c r="F18" s="20">
        <v>4240</v>
      </c>
      <c r="G18" s="20">
        <v>4234</v>
      </c>
      <c r="H18" s="20">
        <v>4237</v>
      </c>
      <c r="I18" s="20">
        <v>4228</v>
      </c>
      <c r="J18" s="20">
        <v>4233</v>
      </c>
      <c r="K18" s="20">
        <v>4241</v>
      </c>
      <c r="L18" s="20">
        <v>4241</v>
      </c>
      <c r="M18" s="20">
        <v>4239</v>
      </c>
      <c r="N18" s="20">
        <v>4242</v>
      </c>
      <c r="O18" s="20">
        <v>4232</v>
      </c>
      <c r="P18" s="20">
        <v>4224</v>
      </c>
      <c r="Q18" s="20">
        <v>4217</v>
      </c>
      <c r="R18" s="20"/>
      <c r="S18" s="20"/>
      <c r="T18" s="29">
        <v>100</v>
      </c>
      <c r="U18" s="29">
        <v>100</v>
      </c>
      <c r="V18" s="29"/>
      <c r="W18" s="29"/>
      <c r="X18" s="29"/>
      <c r="Y18" s="29"/>
      <c r="Z18" s="30" t="s">
        <v>60</v>
      </c>
      <c r="AA18" s="30" t="s">
        <v>69</v>
      </c>
      <c r="AB18" s="37" t="s">
        <v>60</v>
      </c>
      <c r="AC18" s="20">
        <v>207</v>
      </c>
      <c r="AD18" s="31">
        <v>40638</v>
      </c>
    </row>
    <row r="19" spans="1:30" x14ac:dyDescent="0.3">
      <c r="A19" t="s">
        <v>104</v>
      </c>
      <c r="B19" s="1">
        <v>833</v>
      </c>
      <c r="C19" s="28" t="s">
        <v>84</v>
      </c>
      <c r="D19" s="20">
        <v>4283</v>
      </c>
      <c r="E19" s="20">
        <v>4281</v>
      </c>
      <c r="F19" s="20">
        <v>4286</v>
      </c>
      <c r="G19" s="20">
        <v>4280</v>
      </c>
      <c r="H19" s="20">
        <v>4282</v>
      </c>
      <c r="I19" s="20">
        <v>4274</v>
      </c>
      <c r="J19" s="20">
        <v>4279</v>
      </c>
      <c r="K19" s="20">
        <v>4286</v>
      </c>
      <c r="L19" s="20">
        <v>4287</v>
      </c>
      <c r="M19" s="20">
        <v>4284</v>
      </c>
      <c r="N19" s="20">
        <v>4288</v>
      </c>
      <c r="O19" s="20">
        <v>4277</v>
      </c>
      <c r="P19" s="20">
        <v>4270</v>
      </c>
      <c r="Q19" s="20">
        <v>4263</v>
      </c>
      <c r="R19" s="20"/>
      <c r="S19" s="20"/>
      <c r="T19" s="29">
        <v>100</v>
      </c>
      <c r="U19" s="29">
        <v>150</v>
      </c>
      <c r="V19" s="29"/>
      <c r="W19" s="29"/>
      <c r="X19" s="29"/>
      <c r="Y19" s="29"/>
      <c r="Z19" s="30" t="s">
        <v>60</v>
      </c>
      <c r="AA19" s="30" t="s">
        <v>69</v>
      </c>
      <c r="AB19" s="37" t="s">
        <v>60</v>
      </c>
      <c r="AC19" s="20">
        <v>210</v>
      </c>
      <c r="AD19" s="31">
        <v>40638</v>
      </c>
    </row>
    <row r="20" spans="1:30" x14ac:dyDescent="0.3">
      <c r="A20" t="s">
        <v>105</v>
      </c>
      <c r="B20" s="1">
        <v>834</v>
      </c>
      <c r="C20" s="28" t="s">
        <v>85</v>
      </c>
      <c r="D20" s="20">
        <v>4291</v>
      </c>
      <c r="E20" s="20">
        <v>4288</v>
      </c>
      <c r="F20" s="20">
        <v>4293</v>
      </c>
      <c r="G20" s="20">
        <v>4287</v>
      </c>
      <c r="H20" s="20">
        <v>4290</v>
      </c>
      <c r="I20" s="20">
        <v>4281</v>
      </c>
      <c r="J20" s="20">
        <v>4287</v>
      </c>
      <c r="K20" s="20">
        <v>4294</v>
      </c>
      <c r="L20" s="20">
        <v>4294</v>
      </c>
      <c r="M20" s="20">
        <v>4292</v>
      </c>
      <c r="N20" s="20">
        <v>4295</v>
      </c>
      <c r="O20" s="20">
        <v>4285</v>
      </c>
      <c r="P20" s="20">
        <v>4278</v>
      </c>
      <c r="Q20" s="20">
        <v>4270</v>
      </c>
      <c r="R20" s="20"/>
      <c r="S20" s="20"/>
      <c r="T20" s="29">
        <v>100</v>
      </c>
      <c r="U20" s="29">
        <v>200</v>
      </c>
      <c r="V20" s="29"/>
      <c r="W20" s="29"/>
      <c r="X20" s="29"/>
      <c r="Y20" s="29"/>
      <c r="Z20" s="30" t="s">
        <v>60</v>
      </c>
      <c r="AA20" s="30" t="s">
        <v>69</v>
      </c>
      <c r="AB20" s="37" t="s">
        <v>60</v>
      </c>
      <c r="AC20" s="20">
        <v>210</v>
      </c>
      <c r="AD20" s="31">
        <v>40638</v>
      </c>
    </row>
    <row r="21" spans="1:30" x14ac:dyDescent="0.3">
      <c r="A21" t="s">
        <v>106</v>
      </c>
      <c r="B21" t="s">
        <v>110</v>
      </c>
      <c r="C21" s="28" t="s">
        <v>107</v>
      </c>
      <c r="D21" s="36">
        <v>4274.1131950252457</v>
      </c>
      <c r="E21" s="36">
        <v>4271.746528358578</v>
      </c>
      <c r="F21" s="36">
        <v>4276.4131950252449</v>
      </c>
      <c r="G21" s="36">
        <v>4270.4131950252449</v>
      </c>
      <c r="H21" s="36">
        <v>4273.1631950252449</v>
      </c>
      <c r="I21" s="36">
        <v>4264.4631950252451</v>
      </c>
      <c r="J21" s="36">
        <v>4269.9131950252449</v>
      </c>
      <c r="K21" s="36">
        <v>4277.3131950252446</v>
      </c>
      <c r="L21" s="36">
        <v>4277.5465283585781</v>
      </c>
      <c r="M21" s="36">
        <v>4275.3131950252446</v>
      </c>
      <c r="N21" s="36">
        <v>4278.746528358578</v>
      </c>
      <c r="O21" s="36">
        <v>4268.329861691911</v>
      </c>
      <c r="P21" s="36">
        <v>4260.8798616919112</v>
      </c>
      <c r="Q21" s="36">
        <v>4253.3965283585785</v>
      </c>
    </row>
    <row r="22" spans="1:30" x14ac:dyDescent="0.3">
      <c r="A22" t="s">
        <v>109</v>
      </c>
      <c r="B22" s="1">
        <v>210</v>
      </c>
      <c r="C22" s="28" t="s">
        <v>108</v>
      </c>
      <c r="D22" s="36">
        <v>4282.6833333333298</v>
      </c>
      <c r="E22" s="36">
        <v>4280.3166666666666</v>
      </c>
      <c r="F22" s="36">
        <v>4284.9333333333334</v>
      </c>
      <c r="G22" s="36">
        <v>4278.9833333333336</v>
      </c>
      <c r="H22" s="36">
        <v>4281.7</v>
      </c>
      <c r="I22" s="36">
        <v>4273.05</v>
      </c>
      <c r="J22" s="36">
        <v>4278.4833333333336</v>
      </c>
      <c r="K22" s="36">
        <v>4285.8833333333332</v>
      </c>
      <c r="L22" s="36">
        <v>4286.1166666666668</v>
      </c>
      <c r="M22" s="36">
        <v>4283.8500000000004</v>
      </c>
      <c r="N22" s="36">
        <v>4287.3</v>
      </c>
      <c r="O22" s="36">
        <v>4276.9333333333334</v>
      </c>
      <c r="P22" s="36">
        <v>4269.45</v>
      </c>
      <c r="Q22" s="36">
        <v>4262.0166666666664</v>
      </c>
    </row>
    <row r="23" spans="1:30" x14ac:dyDescent="0.3">
      <c r="A23" t="s">
        <v>115</v>
      </c>
      <c r="B23" s="1">
        <v>200</v>
      </c>
      <c r="C23" s="28" t="s">
        <v>112</v>
      </c>
      <c r="D23" s="36">
        <v>3917.6833333333298</v>
      </c>
      <c r="E23" s="36">
        <v>3915.3166666666666</v>
      </c>
      <c r="F23" s="36">
        <v>3919.9333333333334</v>
      </c>
      <c r="G23" s="36">
        <v>3913.9833333333336</v>
      </c>
      <c r="H23" s="36">
        <v>3916.7</v>
      </c>
      <c r="I23" s="36">
        <v>3908.05</v>
      </c>
      <c r="J23" s="36">
        <v>3913.4833333333336</v>
      </c>
      <c r="K23" s="36">
        <v>3920.8833333333332</v>
      </c>
      <c r="L23" s="36">
        <v>3921.1166666666668</v>
      </c>
      <c r="M23" s="36">
        <v>3918.8500000000004</v>
      </c>
      <c r="N23" s="36">
        <v>3922.3</v>
      </c>
      <c r="O23" s="36">
        <v>3911.9333333333334</v>
      </c>
      <c r="P23" s="36">
        <v>3904.45</v>
      </c>
      <c r="Q23" s="36">
        <v>3897.0166666666664</v>
      </c>
      <c r="R23" s="36">
        <v>30</v>
      </c>
      <c r="S23" s="36">
        <v>30</v>
      </c>
    </row>
    <row r="24" spans="1:30" x14ac:dyDescent="0.3">
      <c r="A24" t="s">
        <v>116</v>
      </c>
      <c r="B24" s="1">
        <v>205</v>
      </c>
      <c r="C24" s="28" t="s">
        <v>111</v>
      </c>
      <c r="D24" s="36">
        <v>4100.1833333333298</v>
      </c>
      <c r="E24" s="36">
        <v>4097.8166666666666</v>
      </c>
      <c r="F24" s="36">
        <v>4102.4333333333334</v>
      </c>
      <c r="G24" s="36">
        <v>4096.4833333333336</v>
      </c>
      <c r="H24" s="36">
        <v>4099.2</v>
      </c>
      <c r="I24" s="36">
        <v>4090.55</v>
      </c>
      <c r="J24" s="36">
        <v>4095.9833333333336</v>
      </c>
      <c r="K24" s="36">
        <v>4103.3833333333332</v>
      </c>
      <c r="L24" s="36">
        <v>4103.6166666666668</v>
      </c>
      <c r="M24" s="36">
        <v>4101.3500000000004</v>
      </c>
      <c r="N24" s="36">
        <v>4104.8</v>
      </c>
      <c r="O24" s="36">
        <v>4094.4333333333334</v>
      </c>
      <c r="P24" s="36">
        <v>4086.95</v>
      </c>
      <c r="Q24" s="36">
        <v>4079.5166666666664</v>
      </c>
      <c r="R24" s="36">
        <v>15</v>
      </c>
      <c r="S24" s="36">
        <v>15</v>
      </c>
    </row>
    <row r="25" spans="1:30" x14ac:dyDescent="0.3">
      <c r="A25" t="s">
        <v>113</v>
      </c>
      <c r="B25" s="1">
        <v>380</v>
      </c>
      <c r="D25" s="49">
        <v>3735.0583333333302</v>
      </c>
      <c r="E25" s="49">
        <v>3732.6916666666666</v>
      </c>
      <c r="F25" s="49">
        <v>3737.3083333333334</v>
      </c>
      <c r="G25" s="49">
        <v>3731.3583333333336</v>
      </c>
      <c r="H25" s="49">
        <v>3734.0749999999998</v>
      </c>
      <c r="I25" s="49">
        <v>3725.4250000000002</v>
      </c>
      <c r="J25" s="49">
        <v>3730.8583333333336</v>
      </c>
      <c r="K25" s="49">
        <v>3738.2583333333332</v>
      </c>
      <c r="L25" s="49">
        <v>3738.4916666666668</v>
      </c>
      <c r="M25" s="49">
        <v>3736.2250000000004</v>
      </c>
      <c r="N25" s="49">
        <v>3739.6750000000002</v>
      </c>
      <c r="O25" s="49">
        <v>3729.3083333333334</v>
      </c>
      <c r="P25" s="49">
        <v>3721.8249999999998</v>
      </c>
      <c r="Q25" s="49">
        <v>3714.3916666666664</v>
      </c>
      <c r="R25" s="49">
        <v>30</v>
      </c>
    </row>
    <row r="26" spans="1:30" x14ac:dyDescent="0.3">
      <c r="A26" t="s">
        <v>117</v>
      </c>
      <c r="B26" t="s">
        <v>119</v>
      </c>
      <c r="C26" s="28" t="s">
        <v>118</v>
      </c>
      <c r="D26">
        <v>4138.150695025246</v>
      </c>
      <c r="E26">
        <v>4135.7840283585783</v>
      </c>
      <c r="F26">
        <v>4140.4506950252453</v>
      </c>
      <c r="G26">
        <v>4134.4506950252453</v>
      </c>
      <c r="H26">
        <v>4137.2006950252453</v>
      </c>
      <c r="I26">
        <v>4128.5006950252455</v>
      </c>
      <c r="J26">
        <v>4133.9506950252453</v>
      </c>
      <c r="K26">
        <v>4141.3506950252449</v>
      </c>
      <c r="L26">
        <v>4141.5840283585785</v>
      </c>
      <c r="M26">
        <v>4139.3506950252449</v>
      </c>
      <c r="N26">
        <v>4142.7840283585783</v>
      </c>
      <c r="O26">
        <v>4132.3673616919114</v>
      </c>
      <c r="P26">
        <v>4124.9173616919115</v>
      </c>
      <c r="Q26">
        <v>4117.4340283585789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367"/>
  <sheetViews>
    <sheetView zoomScale="80" zoomScaleNormal="80" workbookViewId="0">
      <selection activeCell="T19" sqref="T19"/>
    </sheetView>
  </sheetViews>
  <sheetFormatPr defaultRowHeight="14.4" x14ac:dyDescent="0.3"/>
  <cols>
    <col min="1" max="1" width="11.5546875" bestFit="1" customWidth="1"/>
    <col min="5" max="5" width="12.44140625" customWidth="1"/>
    <col min="21" max="21" width="13.44140625" customWidth="1"/>
    <col min="29" max="29" width="18" customWidth="1"/>
    <col min="30" max="30" width="14" customWidth="1"/>
  </cols>
  <sheetData>
    <row r="1" spans="1:45" x14ac:dyDescent="0.3">
      <c r="D1" t="s">
        <v>56</v>
      </c>
      <c r="E1" t="s">
        <v>57</v>
      </c>
      <c r="F1" t="s">
        <v>58</v>
      </c>
      <c r="I1" t="s">
        <v>47</v>
      </c>
      <c r="J1" t="s">
        <v>48</v>
      </c>
      <c r="L1" s="10" t="s">
        <v>30</v>
      </c>
      <c r="O1" s="10" t="s">
        <v>31</v>
      </c>
      <c r="Q1" t="s">
        <v>32</v>
      </c>
      <c r="S1" s="10" t="s">
        <v>114</v>
      </c>
      <c r="U1" t="s">
        <v>55</v>
      </c>
      <c r="W1" s="14" t="s">
        <v>136</v>
      </c>
      <c r="Z1" s="45">
        <v>1</v>
      </c>
      <c r="AC1" s="77"/>
      <c r="AD1" s="77"/>
      <c r="AE1" s="77"/>
      <c r="AF1" s="77"/>
      <c r="AG1" s="77"/>
      <c r="AH1" s="77"/>
    </row>
    <row r="2" spans="1:45" x14ac:dyDescent="0.3">
      <c r="A2" s="12">
        <v>40634</v>
      </c>
      <c r="B2">
        <f>Sunrise_set!AE3</f>
        <v>545</v>
      </c>
      <c r="C2">
        <f>Sunrise_set!AF3</f>
        <v>1858</v>
      </c>
      <c r="D2" s="36" t="e">
        <f>LEFT(B2,1)*60+RIGHT(B2,2)+F2-$V$17</f>
        <v>#REF!</v>
      </c>
      <c r="E2" s="36" t="e">
        <f>LEFT(C2,2)*60+RIGHT(C2,2)+F2+$V$17</f>
        <v>#REF!</v>
      </c>
      <c r="F2">
        <f>IF($W$1="CLK",60,0)</f>
        <v>0</v>
      </c>
      <c r="G2" s="11"/>
      <c r="H2" s="11"/>
      <c r="I2">
        <f>$W$6*60+$X$6</f>
        <v>660</v>
      </c>
      <c r="J2">
        <f>IF($W$7&lt;12,($W$7+24)*60+$X$7,$W$7*60+$X$7)</f>
        <v>1800</v>
      </c>
      <c r="L2">
        <f>IF(AND($W$7&gt;12,$W$6&gt;12),I2-J2,(24*60)-J2+I2)</f>
        <v>300</v>
      </c>
      <c r="O2" t="e">
        <f>IF(AND($W$6&gt;12,$W$7&gt;12),0,IF(D2&gt;I2,0,I2-D2))</f>
        <v>#REF!</v>
      </c>
      <c r="P2" s="36"/>
      <c r="Q2" t="e">
        <f t="shared" ref="Q2:Q65" si="0">IF(E2&gt;J2,E2-J2,0)</f>
        <v>#REF!</v>
      </c>
      <c r="S2" t="e">
        <f>MAX(L2-SUM(O2,Q2),0)</f>
        <v>#REF!</v>
      </c>
      <c r="T2" t="e">
        <f>S2/60</f>
        <v>#REF!</v>
      </c>
      <c r="AC2" s="78"/>
      <c r="AD2" s="79"/>
      <c r="AE2" s="80"/>
      <c r="AF2" s="80"/>
      <c r="AG2" s="80"/>
      <c r="AH2" s="80"/>
      <c r="AI2" s="46"/>
    </row>
    <row r="3" spans="1:45" x14ac:dyDescent="0.3">
      <c r="A3" s="12">
        <v>40635</v>
      </c>
      <c r="B3">
        <f>Sunrise_set!AE4</f>
        <v>542</v>
      </c>
      <c r="C3">
        <f>Sunrise_set!AF4</f>
        <v>1900</v>
      </c>
      <c r="D3" s="36" t="e">
        <f>LEFT(B3,1)*60+RIGHT(B3,2)+F3-$V$17</f>
        <v>#REF!</v>
      </c>
      <c r="E3" s="36" t="e">
        <f>LEFT(C3,2)*60+RIGHT(C3,2)+F3+$V$17</f>
        <v>#REF!</v>
      </c>
      <c r="F3">
        <f t="shared" ref="F3:F66" si="1">IF($W$1="CLK",60,0)</f>
        <v>0</v>
      </c>
      <c r="G3" s="11"/>
      <c r="H3" s="11"/>
      <c r="I3">
        <f t="shared" ref="I3:I65" si="2">$W$6*60+$X$6</f>
        <v>660</v>
      </c>
      <c r="J3">
        <f t="shared" ref="J3:J66" si="3">IF($W$7&lt;12,($W$7+24)*60+$X$7,$W$7*60+$X$7)</f>
        <v>1800</v>
      </c>
      <c r="L3">
        <f t="shared" ref="L3:L66" si="4">IF(AND($W$7&gt;12,$W$6&gt;12),I3-J3,(24*60)-J3+I3)</f>
        <v>300</v>
      </c>
      <c r="O3" t="e">
        <f t="shared" ref="O3:O66" si="5">IF(AND($W$6&gt;12,$W$7&gt;12),0,IF(D3&gt;I3,0,I3-D3))</f>
        <v>#REF!</v>
      </c>
      <c r="Q3" t="e">
        <f t="shared" si="0"/>
        <v>#REF!</v>
      </c>
      <c r="S3" t="e">
        <f t="shared" ref="S3:S66" si="6">MAX(L3-SUM(O3,Q3),0)</f>
        <v>#REF!</v>
      </c>
      <c r="AC3" s="78"/>
      <c r="AD3" s="79"/>
      <c r="AE3" s="80"/>
      <c r="AF3" s="80"/>
      <c r="AG3" s="80"/>
      <c r="AH3" s="80"/>
      <c r="AI3" s="47"/>
      <c r="AJ3" s="20"/>
      <c r="AK3" s="20"/>
      <c r="AL3" s="20"/>
      <c r="AM3" s="20"/>
      <c r="AN3" s="20"/>
      <c r="AO3" s="20"/>
      <c r="AP3" s="20"/>
      <c r="AQ3" s="20"/>
      <c r="AR3" s="2"/>
      <c r="AS3" s="2"/>
    </row>
    <row r="4" spans="1:45" x14ac:dyDescent="0.3">
      <c r="A4" s="12">
        <v>40636</v>
      </c>
      <c r="B4">
        <f>Sunrise_set!AE5</f>
        <v>539</v>
      </c>
      <c r="C4">
        <f>Sunrise_set!AF5</f>
        <v>1902</v>
      </c>
      <c r="D4" s="36" t="e">
        <f t="shared" ref="D4:D65" si="7">LEFT(B4,1)*60+RIGHT(B4,2)+F4-$V$17</f>
        <v>#REF!</v>
      </c>
      <c r="E4" s="36" t="e">
        <f>LEFT(C4,2)*60+RIGHT(C4,2)+F4+$V$17</f>
        <v>#REF!</v>
      </c>
      <c r="F4">
        <f t="shared" si="1"/>
        <v>0</v>
      </c>
      <c r="G4" s="11"/>
      <c r="H4" s="11"/>
      <c r="I4">
        <f>$W$6*60+$X$6</f>
        <v>660</v>
      </c>
      <c r="J4">
        <f t="shared" si="3"/>
        <v>1800</v>
      </c>
      <c r="L4">
        <f t="shared" si="4"/>
        <v>300</v>
      </c>
      <c r="O4" t="e">
        <f t="shared" si="5"/>
        <v>#REF!</v>
      </c>
      <c r="Q4" t="e">
        <f t="shared" si="0"/>
        <v>#REF!</v>
      </c>
      <c r="S4" t="e">
        <f t="shared" si="6"/>
        <v>#REF!</v>
      </c>
      <c r="AC4" s="78"/>
      <c r="AD4" s="79"/>
      <c r="AE4" s="80"/>
      <c r="AF4" s="80"/>
      <c r="AG4" s="80"/>
      <c r="AH4" s="80"/>
      <c r="AI4" s="46"/>
    </row>
    <row r="5" spans="1:45" x14ac:dyDescent="0.3">
      <c r="A5" s="12">
        <v>40637</v>
      </c>
      <c r="B5">
        <f>Sunrise_set!AE6</f>
        <v>537</v>
      </c>
      <c r="C5">
        <f>Sunrise_set!AF6</f>
        <v>1904</v>
      </c>
      <c r="D5" s="36" t="e">
        <f t="shared" si="7"/>
        <v>#REF!</v>
      </c>
      <c r="E5" s="36" t="e">
        <f t="shared" ref="E5:E65" si="8">LEFT(C5,2)*60+RIGHT(C5,2)+F5+$V$17</f>
        <v>#REF!</v>
      </c>
      <c r="F5">
        <f t="shared" si="1"/>
        <v>0</v>
      </c>
      <c r="G5" s="11"/>
      <c r="H5" s="11"/>
      <c r="I5">
        <f>$W$6*60+$X$6</f>
        <v>660</v>
      </c>
      <c r="J5">
        <f t="shared" si="3"/>
        <v>1800</v>
      </c>
      <c r="L5">
        <f>IF(AND($W$7&gt;12,$W$6&gt;12),I5-J5,(24*60)-J5+I5)</f>
        <v>300</v>
      </c>
      <c r="O5" t="e">
        <f>IF(AND($W$6&gt;12,$W$7&gt;12),0,IF(D5&gt;I5,0,I5-D5))</f>
        <v>#REF!</v>
      </c>
      <c r="P5" s="36"/>
      <c r="Q5" t="e">
        <f t="shared" si="0"/>
        <v>#REF!</v>
      </c>
      <c r="S5" t="e">
        <f t="shared" si="6"/>
        <v>#REF!</v>
      </c>
      <c r="W5" t="s">
        <v>52</v>
      </c>
      <c r="X5" t="s">
        <v>53</v>
      </c>
      <c r="AC5" s="78"/>
      <c r="AD5" s="79"/>
      <c r="AE5" s="80"/>
      <c r="AF5" s="80"/>
      <c r="AG5" s="80"/>
      <c r="AH5" s="80"/>
      <c r="AI5" s="46"/>
    </row>
    <row r="6" spans="1:45" x14ac:dyDescent="0.3">
      <c r="A6" s="12">
        <v>40638</v>
      </c>
      <c r="B6">
        <f>Sunrise_set!AE7</f>
        <v>534</v>
      </c>
      <c r="C6">
        <f>Sunrise_set!AF7</f>
        <v>1906</v>
      </c>
      <c r="D6" s="36" t="e">
        <f t="shared" si="7"/>
        <v>#REF!</v>
      </c>
      <c r="E6" s="36" t="e">
        <f t="shared" si="8"/>
        <v>#REF!</v>
      </c>
      <c r="F6">
        <f t="shared" si="1"/>
        <v>0</v>
      </c>
      <c r="G6" s="11"/>
      <c r="H6" s="11"/>
      <c r="I6">
        <f t="shared" si="2"/>
        <v>660</v>
      </c>
      <c r="J6">
        <f t="shared" si="3"/>
        <v>1800</v>
      </c>
      <c r="L6">
        <f t="shared" si="4"/>
        <v>300</v>
      </c>
      <c r="O6" t="e">
        <f t="shared" si="5"/>
        <v>#REF!</v>
      </c>
      <c r="P6" s="36"/>
      <c r="Q6" t="e">
        <f t="shared" si="0"/>
        <v>#REF!</v>
      </c>
      <c r="S6" t="e">
        <f t="shared" si="6"/>
        <v>#REF!</v>
      </c>
      <c r="U6" t="s">
        <v>51</v>
      </c>
      <c r="W6">
        <v>11</v>
      </c>
      <c r="X6">
        <v>0</v>
      </c>
    </row>
    <row r="7" spans="1:45" x14ac:dyDescent="0.3">
      <c r="A7" s="12">
        <v>40639</v>
      </c>
      <c r="B7">
        <f>Sunrise_set!AE8</f>
        <v>531</v>
      </c>
      <c r="C7">
        <f>Sunrise_set!AF8</f>
        <v>1909</v>
      </c>
      <c r="D7" s="36" t="e">
        <f t="shared" si="7"/>
        <v>#REF!</v>
      </c>
      <c r="E7" s="36" t="e">
        <f t="shared" si="8"/>
        <v>#REF!</v>
      </c>
      <c r="F7">
        <f t="shared" si="1"/>
        <v>0</v>
      </c>
      <c r="G7" s="11"/>
      <c r="H7" s="11"/>
      <c r="I7">
        <f t="shared" si="2"/>
        <v>660</v>
      </c>
      <c r="J7">
        <f t="shared" si="3"/>
        <v>1800</v>
      </c>
      <c r="L7">
        <f t="shared" si="4"/>
        <v>300</v>
      </c>
      <c r="O7" t="e">
        <f t="shared" si="5"/>
        <v>#REF!</v>
      </c>
      <c r="P7" s="36"/>
      <c r="Q7" t="e">
        <f t="shared" si="0"/>
        <v>#REF!</v>
      </c>
      <c r="S7" t="e">
        <f t="shared" si="6"/>
        <v>#REF!</v>
      </c>
      <c r="U7" t="s">
        <v>54</v>
      </c>
      <c r="W7">
        <v>6</v>
      </c>
      <c r="X7">
        <v>0</v>
      </c>
    </row>
    <row r="8" spans="1:45" x14ac:dyDescent="0.3">
      <c r="A8" s="12">
        <v>40640</v>
      </c>
      <c r="B8">
        <f>Sunrise_set!AE9</f>
        <v>528</v>
      </c>
      <c r="C8">
        <f>Sunrise_set!AF9</f>
        <v>1911</v>
      </c>
      <c r="D8" s="36" t="e">
        <f t="shared" si="7"/>
        <v>#REF!</v>
      </c>
      <c r="E8" s="36" t="e">
        <f t="shared" si="8"/>
        <v>#REF!</v>
      </c>
      <c r="F8">
        <f t="shared" si="1"/>
        <v>0</v>
      </c>
      <c r="G8" s="11"/>
      <c r="H8" s="11"/>
      <c r="I8">
        <f t="shared" si="2"/>
        <v>660</v>
      </c>
      <c r="J8">
        <f t="shared" si="3"/>
        <v>1800</v>
      </c>
      <c r="L8">
        <f t="shared" si="4"/>
        <v>300</v>
      </c>
      <c r="O8" t="e">
        <f t="shared" si="5"/>
        <v>#REF!</v>
      </c>
      <c r="P8" s="36"/>
      <c r="Q8" t="e">
        <f t="shared" si="0"/>
        <v>#REF!</v>
      </c>
      <c r="S8" t="e">
        <f t="shared" si="6"/>
        <v>#REF!</v>
      </c>
      <c r="W8" t="s">
        <v>45</v>
      </c>
      <c r="Y8">
        <f>VLOOKUP(W8,look2,2)</f>
        <v>27</v>
      </c>
      <c r="Z8">
        <f>Y8+1</f>
        <v>28</v>
      </c>
    </row>
    <row r="9" spans="1:45" x14ac:dyDescent="0.3">
      <c r="A9" s="12">
        <v>40641</v>
      </c>
      <c r="B9">
        <f>Sunrise_set!AE10</f>
        <v>526</v>
      </c>
      <c r="C9">
        <f>Sunrise_set!AF10</f>
        <v>1913</v>
      </c>
      <c r="D9" s="36" t="e">
        <f t="shared" si="7"/>
        <v>#REF!</v>
      </c>
      <c r="E9" s="36" t="e">
        <f t="shared" si="8"/>
        <v>#REF!</v>
      </c>
      <c r="F9">
        <f t="shared" si="1"/>
        <v>0</v>
      </c>
      <c r="G9" s="11"/>
      <c r="H9" s="11"/>
      <c r="I9">
        <f t="shared" si="2"/>
        <v>660</v>
      </c>
      <c r="J9">
        <f t="shared" si="3"/>
        <v>1800</v>
      </c>
      <c r="L9">
        <f t="shared" si="4"/>
        <v>300</v>
      </c>
      <c r="O9" t="e">
        <f t="shared" si="5"/>
        <v>#REF!</v>
      </c>
      <c r="P9" s="36"/>
      <c r="Q9" t="e">
        <f t="shared" si="0"/>
        <v>#REF!</v>
      </c>
      <c r="S9" t="e">
        <f t="shared" si="6"/>
        <v>#REF!</v>
      </c>
    </row>
    <row r="10" spans="1:45" x14ac:dyDescent="0.3">
      <c r="A10" s="12">
        <v>40642</v>
      </c>
      <c r="B10">
        <f>Sunrise_set!AE11</f>
        <v>523</v>
      </c>
      <c r="C10">
        <f>Sunrise_set!AF11</f>
        <v>1915</v>
      </c>
      <c r="D10" s="36" t="e">
        <f t="shared" si="7"/>
        <v>#REF!</v>
      </c>
      <c r="E10" s="36" t="e">
        <f t="shared" si="8"/>
        <v>#REF!</v>
      </c>
      <c r="F10">
        <f t="shared" si="1"/>
        <v>0</v>
      </c>
      <c r="G10" s="11"/>
      <c r="H10" s="11"/>
      <c r="I10">
        <f t="shared" si="2"/>
        <v>660</v>
      </c>
      <c r="J10">
        <f t="shared" si="3"/>
        <v>1800</v>
      </c>
      <c r="L10">
        <f t="shared" si="4"/>
        <v>300</v>
      </c>
      <c r="O10" t="e">
        <f t="shared" si="5"/>
        <v>#REF!</v>
      </c>
      <c r="P10" s="36"/>
      <c r="Q10" t="e">
        <f t="shared" si="0"/>
        <v>#REF!</v>
      </c>
      <c r="S10" t="e">
        <f t="shared" si="6"/>
        <v>#REF!</v>
      </c>
      <c r="U10" t="s">
        <v>46</v>
      </c>
      <c r="AC10" s="11"/>
    </row>
    <row r="11" spans="1:45" x14ac:dyDescent="0.3">
      <c r="A11" s="12">
        <v>40643</v>
      </c>
      <c r="B11">
        <f>Sunrise_set!AE12</f>
        <v>520</v>
      </c>
      <c r="C11">
        <f>Sunrise_set!AF12</f>
        <v>1917</v>
      </c>
      <c r="D11" s="36" t="e">
        <f t="shared" si="7"/>
        <v>#REF!</v>
      </c>
      <c r="E11" s="36" t="e">
        <f t="shared" si="8"/>
        <v>#REF!</v>
      </c>
      <c r="F11">
        <f t="shared" si="1"/>
        <v>0</v>
      </c>
      <c r="G11" s="11"/>
      <c r="H11" s="11"/>
      <c r="I11">
        <f t="shared" si="2"/>
        <v>660</v>
      </c>
      <c r="J11">
        <f t="shared" si="3"/>
        <v>1800</v>
      </c>
      <c r="L11">
        <f t="shared" si="4"/>
        <v>300</v>
      </c>
      <c r="O11" t="e">
        <f t="shared" si="5"/>
        <v>#REF!</v>
      </c>
      <c r="P11" s="36"/>
      <c r="Q11" t="e">
        <f t="shared" si="0"/>
        <v>#REF!</v>
      </c>
      <c r="S11" t="e">
        <f t="shared" si="6"/>
        <v>#REF!</v>
      </c>
      <c r="U11" s="13" t="e">
        <f>SUM(S2:S367)/60</f>
        <v>#REF!</v>
      </c>
      <c r="AC11" s="11"/>
    </row>
    <row r="12" spans="1:45" x14ac:dyDescent="0.3">
      <c r="A12" s="12">
        <v>40644</v>
      </c>
      <c r="B12">
        <f>Sunrise_set!AE13</f>
        <v>518</v>
      </c>
      <c r="C12">
        <f>Sunrise_set!AF13</f>
        <v>1920</v>
      </c>
      <c r="D12" s="36" t="e">
        <f t="shared" si="7"/>
        <v>#REF!</v>
      </c>
      <c r="E12" s="36" t="e">
        <f t="shared" si="8"/>
        <v>#REF!</v>
      </c>
      <c r="F12">
        <f t="shared" si="1"/>
        <v>0</v>
      </c>
      <c r="G12" s="11"/>
      <c r="H12" s="11"/>
      <c r="I12">
        <f t="shared" si="2"/>
        <v>660</v>
      </c>
      <c r="J12">
        <f t="shared" si="3"/>
        <v>1800</v>
      </c>
      <c r="L12">
        <f t="shared" si="4"/>
        <v>300</v>
      </c>
      <c r="O12" t="e">
        <f t="shared" si="5"/>
        <v>#REF!</v>
      </c>
      <c r="P12" s="36"/>
      <c r="Q12" t="e">
        <f t="shared" si="0"/>
        <v>#REF!</v>
      </c>
      <c r="S12" t="e">
        <f t="shared" si="6"/>
        <v>#REF!</v>
      </c>
      <c r="AC12" s="11"/>
    </row>
    <row r="13" spans="1:45" x14ac:dyDescent="0.3">
      <c r="A13" s="12">
        <v>40645</v>
      </c>
      <c r="B13">
        <f>Sunrise_set!AE14</f>
        <v>515</v>
      </c>
      <c r="C13">
        <f>Sunrise_set!AF14</f>
        <v>1922</v>
      </c>
      <c r="D13" s="36" t="e">
        <f t="shared" si="7"/>
        <v>#REF!</v>
      </c>
      <c r="E13" s="36" t="e">
        <f t="shared" si="8"/>
        <v>#REF!</v>
      </c>
      <c r="F13">
        <f t="shared" si="1"/>
        <v>0</v>
      </c>
      <c r="G13" s="11"/>
      <c r="H13" s="11"/>
      <c r="I13">
        <f t="shared" si="2"/>
        <v>660</v>
      </c>
      <c r="J13">
        <f t="shared" si="3"/>
        <v>1800</v>
      </c>
      <c r="L13">
        <f t="shared" si="4"/>
        <v>300</v>
      </c>
      <c r="O13" t="e">
        <f t="shared" si="5"/>
        <v>#REF!</v>
      </c>
      <c r="P13" s="36"/>
      <c r="Q13" t="e">
        <f t="shared" si="0"/>
        <v>#REF!</v>
      </c>
      <c r="S13" t="e">
        <f t="shared" si="6"/>
        <v>#REF!</v>
      </c>
      <c r="U13" s="14" t="s">
        <v>62</v>
      </c>
      <c r="V13" s="34" t="e">
        <f>AVERAGE(Results!C5:P5)</f>
        <v>#REF!</v>
      </c>
      <c r="X13" t="s">
        <v>50</v>
      </c>
    </row>
    <row r="14" spans="1:45" x14ac:dyDescent="0.3">
      <c r="A14" s="12">
        <v>40646</v>
      </c>
      <c r="B14">
        <f>Sunrise_set!AE15</f>
        <v>512</v>
      </c>
      <c r="C14">
        <f>Sunrise_set!AF15</f>
        <v>1924</v>
      </c>
      <c r="D14" s="36" t="e">
        <f t="shared" si="7"/>
        <v>#REF!</v>
      </c>
      <c r="E14" s="36" t="e">
        <f t="shared" si="8"/>
        <v>#REF!</v>
      </c>
      <c r="F14">
        <f t="shared" si="1"/>
        <v>0</v>
      </c>
      <c r="G14" s="11"/>
      <c r="H14" s="11"/>
      <c r="I14">
        <f t="shared" si="2"/>
        <v>660</v>
      </c>
      <c r="J14">
        <f t="shared" si="3"/>
        <v>1800</v>
      </c>
      <c r="L14">
        <f t="shared" si="4"/>
        <v>300</v>
      </c>
      <c r="O14" t="e">
        <f t="shared" si="5"/>
        <v>#REF!</v>
      </c>
      <c r="Q14" t="e">
        <f t="shared" si="0"/>
        <v>#REF!</v>
      </c>
      <c r="S14" t="e">
        <f t="shared" si="6"/>
        <v>#REF!</v>
      </c>
      <c r="U14" s="32" t="s">
        <v>65</v>
      </c>
      <c r="V14" s="34">
        <v>4277.8571428571404</v>
      </c>
      <c r="X14" t="s">
        <v>33</v>
      </c>
      <c r="Y14">
        <v>1</v>
      </c>
      <c r="AC14" s="11"/>
    </row>
    <row r="15" spans="1:45" x14ac:dyDescent="0.3">
      <c r="A15" s="12">
        <v>40647</v>
      </c>
      <c r="B15">
        <f>Sunrise_set!AE16</f>
        <v>510</v>
      </c>
      <c r="C15">
        <f>Sunrise_set!AF16</f>
        <v>1926</v>
      </c>
      <c r="D15" s="36" t="e">
        <f t="shared" si="7"/>
        <v>#REF!</v>
      </c>
      <c r="E15" s="36" t="e">
        <f t="shared" si="8"/>
        <v>#REF!</v>
      </c>
      <c r="F15">
        <f t="shared" si="1"/>
        <v>0</v>
      </c>
      <c r="G15" s="11"/>
      <c r="H15" s="11"/>
      <c r="I15">
        <f t="shared" si="2"/>
        <v>660</v>
      </c>
      <c r="J15">
        <f t="shared" si="3"/>
        <v>1800</v>
      </c>
      <c r="L15">
        <f t="shared" si="4"/>
        <v>300</v>
      </c>
      <c r="O15" t="e">
        <f t="shared" si="5"/>
        <v>#REF!</v>
      </c>
      <c r="Q15" t="e">
        <f t="shared" si="0"/>
        <v>#REF!</v>
      </c>
      <c r="S15" t="e">
        <f t="shared" si="6"/>
        <v>#REF!</v>
      </c>
      <c r="U15" s="33" t="s">
        <v>63</v>
      </c>
      <c r="V15" s="35" t="e">
        <f>V14-V13</f>
        <v>#REF!</v>
      </c>
      <c r="X15" t="s">
        <v>34</v>
      </c>
      <c r="Y15">
        <v>3</v>
      </c>
      <c r="AC15" s="11"/>
    </row>
    <row r="16" spans="1:45" x14ac:dyDescent="0.3">
      <c r="A16" s="12">
        <v>40648</v>
      </c>
      <c r="B16">
        <f>Sunrise_set!AE17</f>
        <v>507</v>
      </c>
      <c r="C16">
        <f>Sunrise_set!AF17</f>
        <v>1928</v>
      </c>
      <c r="D16" s="36" t="e">
        <f t="shared" si="7"/>
        <v>#REF!</v>
      </c>
      <c r="E16" s="36" t="e">
        <f t="shared" si="8"/>
        <v>#REF!</v>
      </c>
      <c r="F16">
        <f t="shared" si="1"/>
        <v>0</v>
      </c>
      <c r="G16" s="11"/>
      <c r="H16" s="11"/>
      <c r="I16">
        <f t="shared" si="2"/>
        <v>660</v>
      </c>
      <c r="J16">
        <f t="shared" si="3"/>
        <v>1800</v>
      </c>
      <c r="L16">
        <f t="shared" si="4"/>
        <v>300</v>
      </c>
      <c r="O16" t="e">
        <f t="shared" si="5"/>
        <v>#REF!</v>
      </c>
      <c r="Q16" t="e">
        <f t="shared" si="0"/>
        <v>#REF!</v>
      </c>
      <c r="S16" t="e">
        <f t="shared" si="6"/>
        <v>#REF!</v>
      </c>
      <c r="U16" s="32" t="s">
        <v>64</v>
      </c>
      <c r="V16" s="34" t="e">
        <f>V15*60/365</f>
        <v>#REF!</v>
      </c>
      <c r="X16" t="s">
        <v>35</v>
      </c>
      <c r="Y16">
        <v>5</v>
      </c>
    </row>
    <row r="17" spans="1:27" x14ac:dyDescent="0.3">
      <c r="A17" s="12">
        <v>40649</v>
      </c>
      <c r="B17">
        <f>Sunrise_set!AE18</f>
        <v>504</v>
      </c>
      <c r="C17">
        <f>Sunrise_set!AF18</f>
        <v>1930</v>
      </c>
      <c r="D17" s="36" t="e">
        <f t="shared" si="7"/>
        <v>#REF!</v>
      </c>
      <c r="E17" s="36" t="e">
        <f t="shared" si="8"/>
        <v>#REF!</v>
      </c>
      <c r="F17">
        <f t="shared" si="1"/>
        <v>0</v>
      </c>
      <c r="G17" s="11"/>
      <c r="H17" s="11"/>
      <c r="I17">
        <f t="shared" si="2"/>
        <v>660</v>
      </c>
      <c r="J17">
        <f t="shared" si="3"/>
        <v>1800</v>
      </c>
      <c r="L17">
        <f t="shared" si="4"/>
        <v>300</v>
      </c>
      <c r="O17" t="e">
        <f t="shared" si="5"/>
        <v>#REF!</v>
      </c>
      <c r="Q17" t="e">
        <f t="shared" si="0"/>
        <v>#REF!</v>
      </c>
      <c r="S17" t="e">
        <f t="shared" si="6"/>
        <v>#REF!</v>
      </c>
      <c r="U17" s="14" t="s">
        <v>66</v>
      </c>
      <c r="V17" s="48" t="e">
        <f>V16/2</f>
        <v>#REF!</v>
      </c>
      <c r="X17" t="s">
        <v>36</v>
      </c>
      <c r="Y17">
        <v>7</v>
      </c>
    </row>
    <row r="18" spans="1:27" x14ac:dyDescent="0.3">
      <c r="A18" s="12">
        <v>40650</v>
      </c>
      <c r="B18">
        <f>Sunrise_set!AE19</f>
        <v>502</v>
      </c>
      <c r="C18">
        <f>Sunrise_set!AF19</f>
        <v>1933</v>
      </c>
      <c r="D18" s="36" t="e">
        <f t="shared" si="7"/>
        <v>#REF!</v>
      </c>
      <c r="E18" s="36" t="e">
        <f t="shared" si="8"/>
        <v>#REF!</v>
      </c>
      <c r="F18">
        <f t="shared" si="1"/>
        <v>0</v>
      </c>
      <c r="G18" s="11"/>
      <c r="H18" s="11"/>
      <c r="I18">
        <f t="shared" si="2"/>
        <v>660</v>
      </c>
      <c r="J18">
        <f t="shared" si="3"/>
        <v>1800</v>
      </c>
      <c r="L18">
        <f t="shared" si="4"/>
        <v>300</v>
      </c>
      <c r="O18" t="e">
        <f t="shared" si="5"/>
        <v>#REF!</v>
      </c>
      <c r="Q18" t="e">
        <f t="shared" si="0"/>
        <v>#REF!</v>
      </c>
      <c r="S18" t="e">
        <f t="shared" si="6"/>
        <v>#REF!</v>
      </c>
      <c r="X18" t="s">
        <v>37</v>
      </c>
      <c r="Y18">
        <v>9</v>
      </c>
    </row>
    <row r="19" spans="1:27" x14ac:dyDescent="0.3">
      <c r="A19" s="12">
        <v>40651</v>
      </c>
      <c r="B19">
        <f>Sunrise_set!AE20</f>
        <v>459</v>
      </c>
      <c r="C19">
        <f>Sunrise_set!AF20</f>
        <v>1935</v>
      </c>
      <c r="D19" s="36" t="e">
        <f t="shared" si="7"/>
        <v>#REF!</v>
      </c>
      <c r="E19" s="36" t="e">
        <f t="shared" si="8"/>
        <v>#REF!</v>
      </c>
      <c r="F19">
        <f t="shared" si="1"/>
        <v>0</v>
      </c>
      <c r="G19" s="11"/>
      <c r="H19" s="11"/>
      <c r="I19">
        <f t="shared" si="2"/>
        <v>660</v>
      </c>
      <c r="J19">
        <f t="shared" si="3"/>
        <v>1800</v>
      </c>
      <c r="L19">
        <f t="shared" si="4"/>
        <v>300</v>
      </c>
      <c r="O19" t="e">
        <f t="shared" si="5"/>
        <v>#REF!</v>
      </c>
      <c r="Q19" t="e">
        <f t="shared" si="0"/>
        <v>#REF!</v>
      </c>
      <c r="S19" t="e">
        <f t="shared" si="6"/>
        <v>#REF!</v>
      </c>
      <c r="X19" t="s">
        <v>38</v>
      </c>
      <c r="Y19">
        <v>11</v>
      </c>
    </row>
    <row r="20" spans="1:27" x14ac:dyDescent="0.3">
      <c r="A20" s="12">
        <v>40652</v>
      </c>
      <c r="B20">
        <f>Sunrise_set!AE21</f>
        <v>456</v>
      </c>
      <c r="C20">
        <f>Sunrise_set!AF21</f>
        <v>1937</v>
      </c>
      <c r="D20" s="36" t="e">
        <f t="shared" si="7"/>
        <v>#REF!</v>
      </c>
      <c r="E20" s="36" t="e">
        <f t="shared" si="8"/>
        <v>#REF!</v>
      </c>
      <c r="F20">
        <f t="shared" si="1"/>
        <v>0</v>
      </c>
      <c r="G20" s="11"/>
      <c r="H20" s="11"/>
      <c r="I20">
        <f t="shared" si="2"/>
        <v>660</v>
      </c>
      <c r="J20">
        <f t="shared" si="3"/>
        <v>1800</v>
      </c>
      <c r="L20">
        <f t="shared" si="4"/>
        <v>300</v>
      </c>
      <c r="O20" t="e">
        <f t="shared" si="5"/>
        <v>#REF!</v>
      </c>
      <c r="Q20" t="e">
        <f t="shared" si="0"/>
        <v>#REF!</v>
      </c>
      <c r="S20" t="e">
        <f t="shared" si="6"/>
        <v>#REF!</v>
      </c>
      <c r="X20" t="s">
        <v>39</v>
      </c>
      <c r="Y20">
        <v>13</v>
      </c>
    </row>
    <row r="21" spans="1:27" x14ac:dyDescent="0.3">
      <c r="A21" s="12">
        <v>40653</v>
      </c>
      <c r="B21">
        <f>Sunrise_set!AE22</f>
        <v>454</v>
      </c>
      <c r="C21">
        <f>Sunrise_set!AF22</f>
        <v>1939</v>
      </c>
      <c r="D21" s="36" t="e">
        <f t="shared" si="7"/>
        <v>#REF!</v>
      </c>
      <c r="E21" s="36" t="e">
        <f t="shared" si="8"/>
        <v>#REF!</v>
      </c>
      <c r="F21">
        <f t="shared" si="1"/>
        <v>0</v>
      </c>
      <c r="G21" s="11"/>
      <c r="H21" s="11"/>
      <c r="I21">
        <f t="shared" si="2"/>
        <v>660</v>
      </c>
      <c r="J21">
        <f t="shared" si="3"/>
        <v>1800</v>
      </c>
      <c r="L21">
        <f t="shared" si="4"/>
        <v>300</v>
      </c>
      <c r="O21" t="e">
        <f t="shared" si="5"/>
        <v>#REF!</v>
      </c>
      <c r="Q21" t="e">
        <f t="shared" si="0"/>
        <v>#REF!</v>
      </c>
      <c r="S21" t="e">
        <f t="shared" si="6"/>
        <v>#REF!</v>
      </c>
      <c r="X21" t="s">
        <v>40</v>
      </c>
      <c r="Y21">
        <v>15</v>
      </c>
    </row>
    <row r="22" spans="1:27" x14ac:dyDescent="0.3">
      <c r="A22" s="12">
        <v>40654</v>
      </c>
      <c r="B22">
        <f>Sunrise_set!AE23</f>
        <v>451</v>
      </c>
      <c r="C22">
        <f>Sunrise_set!AF23</f>
        <v>1941</v>
      </c>
      <c r="D22" s="36" t="e">
        <f t="shared" si="7"/>
        <v>#REF!</v>
      </c>
      <c r="E22" s="36" t="e">
        <f t="shared" si="8"/>
        <v>#REF!</v>
      </c>
      <c r="F22">
        <f t="shared" si="1"/>
        <v>0</v>
      </c>
      <c r="G22" s="11"/>
      <c r="H22" s="11"/>
      <c r="I22">
        <f t="shared" si="2"/>
        <v>660</v>
      </c>
      <c r="J22">
        <f t="shared" si="3"/>
        <v>1800</v>
      </c>
      <c r="L22">
        <f t="shared" si="4"/>
        <v>300</v>
      </c>
      <c r="O22" t="e">
        <f t="shared" si="5"/>
        <v>#REF!</v>
      </c>
      <c r="Q22" t="e">
        <f t="shared" si="0"/>
        <v>#REF!</v>
      </c>
      <c r="S22" t="e">
        <f t="shared" si="6"/>
        <v>#REF!</v>
      </c>
      <c r="X22" t="s">
        <v>41</v>
      </c>
      <c r="Y22">
        <v>17</v>
      </c>
    </row>
    <row r="23" spans="1:27" x14ac:dyDescent="0.3">
      <c r="A23" s="12">
        <v>40655</v>
      </c>
      <c r="B23">
        <f>Sunrise_set!AE24</f>
        <v>449</v>
      </c>
      <c r="C23">
        <f>Sunrise_set!AF24</f>
        <v>1944</v>
      </c>
      <c r="D23" s="36" t="e">
        <f t="shared" si="7"/>
        <v>#REF!</v>
      </c>
      <c r="E23" s="36" t="e">
        <f t="shared" si="8"/>
        <v>#REF!</v>
      </c>
      <c r="F23">
        <f t="shared" si="1"/>
        <v>0</v>
      </c>
      <c r="G23" s="11"/>
      <c r="H23" s="11"/>
      <c r="I23">
        <f t="shared" si="2"/>
        <v>660</v>
      </c>
      <c r="J23">
        <f t="shared" si="3"/>
        <v>1800</v>
      </c>
      <c r="L23">
        <f t="shared" si="4"/>
        <v>300</v>
      </c>
      <c r="O23" t="e">
        <f t="shared" si="5"/>
        <v>#REF!</v>
      </c>
      <c r="Q23" t="e">
        <f t="shared" si="0"/>
        <v>#REF!</v>
      </c>
      <c r="S23" t="e">
        <f t="shared" si="6"/>
        <v>#REF!</v>
      </c>
      <c r="X23" t="s">
        <v>49</v>
      </c>
      <c r="Y23">
        <v>19</v>
      </c>
    </row>
    <row r="24" spans="1:27" x14ac:dyDescent="0.3">
      <c r="A24" s="12">
        <v>40656</v>
      </c>
      <c r="B24">
        <f>Sunrise_set!AE25</f>
        <v>446</v>
      </c>
      <c r="C24">
        <f>Sunrise_set!AF25</f>
        <v>1946</v>
      </c>
      <c r="D24" s="36" t="e">
        <f t="shared" si="7"/>
        <v>#REF!</v>
      </c>
      <c r="E24" s="36" t="e">
        <f t="shared" si="8"/>
        <v>#REF!</v>
      </c>
      <c r="F24">
        <f t="shared" si="1"/>
        <v>0</v>
      </c>
      <c r="G24" s="11"/>
      <c r="H24" s="11"/>
      <c r="I24">
        <f t="shared" si="2"/>
        <v>660</v>
      </c>
      <c r="J24">
        <f t="shared" si="3"/>
        <v>1800</v>
      </c>
      <c r="L24">
        <f t="shared" si="4"/>
        <v>300</v>
      </c>
      <c r="O24" t="e">
        <f t="shared" si="5"/>
        <v>#REF!</v>
      </c>
      <c r="Q24" t="e">
        <f t="shared" si="0"/>
        <v>#REF!</v>
      </c>
      <c r="S24" t="e">
        <f t="shared" si="6"/>
        <v>#REF!</v>
      </c>
      <c r="X24" t="s">
        <v>42</v>
      </c>
      <c r="Y24">
        <v>21</v>
      </c>
    </row>
    <row r="25" spans="1:27" x14ac:dyDescent="0.3">
      <c r="A25" s="12">
        <v>40657</v>
      </c>
      <c r="B25">
        <f>Sunrise_set!AE26</f>
        <v>444</v>
      </c>
      <c r="C25">
        <f>Sunrise_set!AF26</f>
        <v>1948</v>
      </c>
      <c r="D25" s="36" t="e">
        <f t="shared" si="7"/>
        <v>#REF!</v>
      </c>
      <c r="E25" s="36" t="e">
        <f t="shared" si="8"/>
        <v>#REF!</v>
      </c>
      <c r="F25">
        <f t="shared" si="1"/>
        <v>0</v>
      </c>
      <c r="G25" s="11"/>
      <c r="H25" s="11"/>
      <c r="I25">
        <f t="shared" si="2"/>
        <v>660</v>
      </c>
      <c r="J25">
        <f t="shared" si="3"/>
        <v>1800</v>
      </c>
      <c r="L25">
        <f t="shared" si="4"/>
        <v>300</v>
      </c>
      <c r="O25" t="e">
        <f t="shared" si="5"/>
        <v>#REF!</v>
      </c>
      <c r="Q25" t="e">
        <f t="shared" si="0"/>
        <v>#REF!</v>
      </c>
      <c r="S25" t="e">
        <f t="shared" si="6"/>
        <v>#REF!</v>
      </c>
      <c r="X25" t="s">
        <v>43</v>
      </c>
      <c r="Y25">
        <v>23</v>
      </c>
    </row>
    <row r="26" spans="1:27" x14ac:dyDescent="0.3">
      <c r="A26" s="12">
        <v>40658</v>
      </c>
      <c r="B26">
        <f>Sunrise_set!AE27</f>
        <v>441</v>
      </c>
      <c r="C26">
        <f>Sunrise_set!AF27</f>
        <v>1950</v>
      </c>
      <c r="D26" s="36" t="e">
        <f t="shared" si="7"/>
        <v>#REF!</v>
      </c>
      <c r="E26" s="36" t="e">
        <f t="shared" si="8"/>
        <v>#REF!</v>
      </c>
      <c r="F26">
        <f t="shared" si="1"/>
        <v>0</v>
      </c>
      <c r="G26" s="11"/>
      <c r="H26" s="11"/>
      <c r="I26">
        <f t="shared" si="2"/>
        <v>660</v>
      </c>
      <c r="J26">
        <f t="shared" si="3"/>
        <v>1800</v>
      </c>
      <c r="L26">
        <f t="shared" si="4"/>
        <v>300</v>
      </c>
      <c r="O26" t="e">
        <f t="shared" si="5"/>
        <v>#REF!</v>
      </c>
      <c r="Q26" t="e">
        <f t="shared" si="0"/>
        <v>#REF!</v>
      </c>
      <c r="S26" t="e">
        <f t="shared" si="6"/>
        <v>#REF!</v>
      </c>
      <c r="X26" t="s">
        <v>44</v>
      </c>
      <c r="Y26">
        <v>25</v>
      </c>
    </row>
    <row r="27" spans="1:27" x14ac:dyDescent="0.3">
      <c r="A27" s="12">
        <v>40659</v>
      </c>
      <c r="B27">
        <f>Sunrise_set!AE28</f>
        <v>439</v>
      </c>
      <c r="C27">
        <f>Sunrise_set!AF28</f>
        <v>1952</v>
      </c>
      <c r="D27" s="36" t="e">
        <f t="shared" si="7"/>
        <v>#REF!</v>
      </c>
      <c r="E27" s="36" t="e">
        <f t="shared" si="8"/>
        <v>#REF!</v>
      </c>
      <c r="F27">
        <f t="shared" si="1"/>
        <v>0</v>
      </c>
      <c r="G27" s="11"/>
      <c r="H27" s="11"/>
      <c r="I27">
        <f t="shared" si="2"/>
        <v>660</v>
      </c>
      <c r="J27">
        <f t="shared" si="3"/>
        <v>1800</v>
      </c>
      <c r="L27">
        <f t="shared" si="4"/>
        <v>300</v>
      </c>
      <c r="O27" t="e">
        <f t="shared" si="5"/>
        <v>#REF!</v>
      </c>
      <c r="Q27" t="e">
        <f t="shared" si="0"/>
        <v>#REF!</v>
      </c>
      <c r="S27" t="e">
        <f t="shared" si="6"/>
        <v>#REF!</v>
      </c>
      <c r="X27" t="s">
        <v>45</v>
      </c>
      <c r="Y27">
        <v>27</v>
      </c>
    </row>
    <row r="28" spans="1:27" x14ac:dyDescent="0.3">
      <c r="A28" s="12">
        <v>40660</v>
      </c>
      <c r="B28">
        <f>Sunrise_set!AE29</f>
        <v>436</v>
      </c>
      <c r="C28">
        <f>Sunrise_set!AF29</f>
        <v>1954</v>
      </c>
      <c r="D28" s="36" t="e">
        <f t="shared" si="7"/>
        <v>#REF!</v>
      </c>
      <c r="E28" s="36" t="e">
        <f t="shared" si="8"/>
        <v>#REF!</v>
      </c>
      <c r="F28">
        <f t="shared" si="1"/>
        <v>0</v>
      </c>
      <c r="G28" s="11"/>
      <c r="H28" s="11"/>
      <c r="I28">
        <f t="shared" si="2"/>
        <v>660</v>
      </c>
      <c r="J28">
        <f t="shared" si="3"/>
        <v>1800</v>
      </c>
      <c r="L28">
        <f t="shared" si="4"/>
        <v>300</v>
      </c>
      <c r="O28" t="e">
        <f t="shared" si="5"/>
        <v>#REF!</v>
      </c>
      <c r="Q28" t="e">
        <f t="shared" si="0"/>
        <v>#REF!</v>
      </c>
      <c r="S28" t="e">
        <f t="shared" si="6"/>
        <v>#REF!</v>
      </c>
    </row>
    <row r="29" spans="1:27" x14ac:dyDescent="0.3">
      <c r="A29" s="12">
        <v>40661</v>
      </c>
      <c r="B29">
        <f>Sunrise_set!AE30</f>
        <v>434</v>
      </c>
      <c r="C29">
        <f>Sunrise_set!AF30</f>
        <v>1957</v>
      </c>
      <c r="D29" s="36" t="e">
        <f t="shared" si="7"/>
        <v>#REF!</v>
      </c>
      <c r="E29" s="36" t="e">
        <f t="shared" si="8"/>
        <v>#REF!</v>
      </c>
      <c r="F29">
        <f t="shared" si="1"/>
        <v>0</v>
      </c>
      <c r="G29" s="11"/>
      <c r="H29" s="11"/>
      <c r="I29">
        <f t="shared" si="2"/>
        <v>660</v>
      </c>
      <c r="J29">
        <f t="shared" si="3"/>
        <v>1800</v>
      </c>
      <c r="L29">
        <f t="shared" si="4"/>
        <v>300</v>
      </c>
      <c r="O29" t="e">
        <f t="shared" si="5"/>
        <v>#REF!</v>
      </c>
      <c r="Q29" t="e">
        <f t="shared" si="0"/>
        <v>#REF!</v>
      </c>
      <c r="S29" t="e">
        <f t="shared" si="6"/>
        <v>#REF!</v>
      </c>
    </row>
    <row r="30" spans="1:27" x14ac:dyDescent="0.3">
      <c r="A30" s="12">
        <v>40662</v>
      </c>
      <c r="B30">
        <f>Sunrise_set!AE31</f>
        <v>431</v>
      </c>
      <c r="C30">
        <f>Sunrise_set!AF31</f>
        <v>1959</v>
      </c>
      <c r="D30" s="36" t="e">
        <f t="shared" si="7"/>
        <v>#REF!</v>
      </c>
      <c r="E30" s="36" t="e">
        <f t="shared" si="8"/>
        <v>#REF!</v>
      </c>
      <c r="F30">
        <f t="shared" si="1"/>
        <v>0</v>
      </c>
      <c r="G30" s="11"/>
      <c r="H30" s="11"/>
      <c r="I30">
        <f t="shared" si="2"/>
        <v>660</v>
      </c>
      <c r="J30">
        <f t="shared" si="3"/>
        <v>1800</v>
      </c>
      <c r="L30">
        <f t="shared" si="4"/>
        <v>300</v>
      </c>
      <c r="O30" t="e">
        <f t="shared" si="5"/>
        <v>#REF!</v>
      </c>
      <c r="Q30" t="e">
        <f t="shared" si="0"/>
        <v>#REF!</v>
      </c>
      <c r="S30" t="e">
        <f t="shared" si="6"/>
        <v>#REF!</v>
      </c>
      <c r="W30">
        <v>4151</v>
      </c>
      <c r="X30">
        <v>4131</v>
      </c>
      <c r="Y30">
        <f>W30-X30</f>
        <v>20</v>
      </c>
      <c r="Z30">
        <f>Y30*60</f>
        <v>1200</v>
      </c>
      <c r="AA30">
        <f>Z30/365</f>
        <v>3.2876712328767121</v>
      </c>
    </row>
    <row r="31" spans="1:27" x14ac:dyDescent="0.3">
      <c r="A31" s="12">
        <v>40663</v>
      </c>
      <c r="B31">
        <f>Sunrise_set!AE32</f>
        <v>429</v>
      </c>
      <c r="C31">
        <f>Sunrise_set!AF32</f>
        <v>2001</v>
      </c>
      <c r="D31" s="36" t="e">
        <f t="shared" si="7"/>
        <v>#REF!</v>
      </c>
      <c r="E31" s="36" t="e">
        <f t="shared" si="8"/>
        <v>#REF!</v>
      </c>
      <c r="F31">
        <f t="shared" si="1"/>
        <v>0</v>
      </c>
      <c r="G31" s="11"/>
      <c r="H31" s="11"/>
      <c r="I31">
        <f t="shared" si="2"/>
        <v>660</v>
      </c>
      <c r="J31">
        <f t="shared" si="3"/>
        <v>1800</v>
      </c>
      <c r="L31">
        <f t="shared" si="4"/>
        <v>300</v>
      </c>
      <c r="O31" t="e">
        <f t="shared" si="5"/>
        <v>#REF!</v>
      </c>
      <c r="Q31" t="e">
        <f t="shared" si="0"/>
        <v>#REF!</v>
      </c>
      <c r="S31" t="e">
        <f t="shared" si="6"/>
        <v>#REF!</v>
      </c>
    </row>
    <row r="32" spans="1:27" x14ac:dyDescent="0.3">
      <c r="A32" s="12">
        <v>40664</v>
      </c>
      <c r="B32">
        <f>Sunrise_set!AE33</f>
        <v>426</v>
      </c>
      <c r="C32">
        <f>Sunrise_set!AF33</f>
        <v>2003</v>
      </c>
      <c r="D32" s="36" t="e">
        <f t="shared" si="7"/>
        <v>#REF!</v>
      </c>
      <c r="E32" s="36" t="e">
        <f t="shared" si="8"/>
        <v>#REF!</v>
      </c>
      <c r="F32">
        <f t="shared" si="1"/>
        <v>0</v>
      </c>
      <c r="G32" s="11"/>
      <c r="H32" s="11"/>
      <c r="I32">
        <f t="shared" si="2"/>
        <v>660</v>
      </c>
      <c r="J32">
        <f t="shared" si="3"/>
        <v>1800</v>
      </c>
      <c r="L32">
        <f t="shared" si="4"/>
        <v>300</v>
      </c>
      <c r="O32" t="e">
        <f t="shared" si="5"/>
        <v>#REF!</v>
      </c>
      <c r="Q32" t="e">
        <f t="shared" si="0"/>
        <v>#REF!</v>
      </c>
      <c r="S32" t="e">
        <f t="shared" si="6"/>
        <v>#REF!</v>
      </c>
    </row>
    <row r="33" spans="1:22" x14ac:dyDescent="0.3">
      <c r="A33" s="12">
        <v>40665</v>
      </c>
      <c r="B33">
        <f>Sunrise_set!AE34</f>
        <v>424</v>
      </c>
      <c r="C33">
        <f>Sunrise_set!AF34</f>
        <v>2005</v>
      </c>
      <c r="D33" s="36" t="e">
        <f t="shared" si="7"/>
        <v>#REF!</v>
      </c>
      <c r="E33" s="36" t="e">
        <f t="shared" si="8"/>
        <v>#REF!</v>
      </c>
      <c r="F33">
        <f t="shared" si="1"/>
        <v>0</v>
      </c>
      <c r="G33" s="11"/>
      <c r="H33" s="11"/>
      <c r="I33">
        <f t="shared" si="2"/>
        <v>660</v>
      </c>
      <c r="J33">
        <f t="shared" si="3"/>
        <v>1800</v>
      </c>
      <c r="L33">
        <f t="shared" si="4"/>
        <v>300</v>
      </c>
      <c r="O33" t="e">
        <f t="shared" si="5"/>
        <v>#REF!</v>
      </c>
      <c r="Q33" t="e">
        <f t="shared" si="0"/>
        <v>#REF!</v>
      </c>
      <c r="S33" t="e">
        <f t="shared" si="6"/>
        <v>#REF!</v>
      </c>
    </row>
    <row r="34" spans="1:22" x14ac:dyDescent="0.3">
      <c r="A34" s="12">
        <v>40666</v>
      </c>
      <c r="B34">
        <f>Sunrise_set!AE35</f>
        <v>422</v>
      </c>
      <c r="C34">
        <f>Sunrise_set!AF35</f>
        <v>2007</v>
      </c>
      <c r="D34" s="36" t="e">
        <f t="shared" si="7"/>
        <v>#REF!</v>
      </c>
      <c r="E34" s="36" t="e">
        <f t="shared" si="8"/>
        <v>#REF!</v>
      </c>
      <c r="F34">
        <f t="shared" si="1"/>
        <v>0</v>
      </c>
      <c r="G34" s="11"/>
      <c r="H34" s="11"/>
      <c r="I34">
        <f t="shared" si="2"/>
        <v>660</v>
      </c>
      <c r="J34">
        <f t="shared" si="3"/>
        <v>1800</v>
      </c>
      <c r="L34">
        <f t="shared" si="4"/>
        <v>300</v>
      </c>
      <c r="O34" t="e">
        <f t="shared" si="5"/>
        <v>#REF!</v>
      </c>
      <c r="Q34" t="e">
        <f t="shared" si="0"/>
        <v>#REF!</v>
      </c>
      <c r="S34" t="e">
        <f t="shared" si="6"/>
        <v>#REF!</v>
      </c>
    </row>
    <row r="35" spans="1:22" x14ac:dyDescent="0.3">
      <c r="A35" s="12">
        <v>40667</v>
      </c>
      <c r="B35">
        <f>Sunrise_set!AE36</f>
        <v>419</v>
      </c>
      <c r="C35">
        <f>Sunrise_set!AF36</f>
        <v>2010</v>
      </c>
      <c r="D35" s="36" t="e">
        <f t="shared" si="7"/>
        <v>#REF!</v>
      </c>
      <c r="E35" s="36" t="e">
        <f t="shared" si="8"/>
        <v>#REF!</v>
      </c>
      <c r="F35">
        <f t="shared" si="1"/>
        <v>0</v>
      </c>
      <c r="G35" s="11"/>
      <c r="H35" s="11"/>
      <c r="I35">
        <f t="shared" si="2"/>
        <v>660</v>
      </c>
      <c r="J35">
        <f t="shared" si="3"/>
        <v>1800</v>
      </c>
      <c r="L35">
        <f t="shared" si="4"/>
        <v>300</v>
      </c>
      <c r="O35" t="e">
        <f t="shared" si="5"/>
        <v>#REF!</v>
      </c>
      <c r="Q35" t="e">
        <f t="shared" si="0"/>
        <v>#REF!</v>
      </c>
      <c r="S35" t="e">
        <f t="shared" si="6"/>
        <v>#REF!</v>
      </c>
    </row>
    <row r="36" spans="1:22" x14ac:dyDescent="0.3">
      <c r="A36" s="12">
        <v>40668</v>
      </c>
      <c r="B36">
        <f>Sunrise_set!AE37</f>
        <v>417</v>
      </c>
      <c r="C36">
        <f>Sunrise_set!AF37</f>
        <v>2012</v>
      </c>
      <c r="D36" s="36" t="e">
        <f t="shared" si="7"/>
        <v>#REF!</v>
      </c>
      <c r="E36" s="36" t="e">
        <f t="shared" si="8"/>
        <v>#REF!</v>
      </c>
      <c r="F36">
        <f t="shared" si="1"/>
        <v>0</v>
      </c>
      <c r="G36" s="11"/>
      <c r="H36" s="11"/>
      <c r="I36">
        <f t="shared" si="2"/>
        <v>660</v>
      </c>
      <c r="J36">
        <f t="shared" si="3"/>
        <v>1800</v>
      </c>
      <c r="L36">
        <f t="shared" si="4"/>
        <v>300</v>
      </c>
      <c r="O36" t="e">
        <f t="shared" si="5"/>
        <v>#REF!</v>
      </c>
      <c r="Q36" t="e">
        <f t="shared" si="0"/>
        <v>#REF!</v>
      </c>
      <c r="S36" t="e">
        <f t="shared" si="6"/>
        <v>#REF!</v>
      </c>
      <c r="V36">
        <f>150*365</f>
        <v>54750</v>
      </c>
    </row>
    <row r="37" spans="1:22" x14ac:dyDescent="0.3">
      <c r="A37" s="12">
        <v>40669</v>
      </c>
      <c r="B37">
        <f>Sunrise_set!AE38</f>
        <v>415</v>
      </c>
      <c r="C37">
        <f>Sunrise_set!AF38</f>
        <v>2014</v>
      </c>
      <c r="D37" s="36" t="e">
        <f t="shared" si="7"/>
        <v>#REF!</v>
      </c>
      <c r="E37" s="36" t="e">
        <f t="shared" si="8"/>
        <v>#REF!</v>
      </c>
      <c r="F37">
        <f t="shared" si="1"/>
        <v>0</v>
      </c>
      <c r="G37" s="11"/>
      <c r="H37" s="11"/>
      <c r="I37">
        <f t="shared" si="2"/>
        <v>660</v>
      </c>
      <c r="J37">
        <f t="shared" si="3"/>
        <v>1800</v>
      </c>
      <c r="L37">
        <f t="shared" si="4"/>
        <v>300</v>
      </c>
      <c r="O37" t="e">
        <f t="shared" si="5"/>
        <v>#REF!</v>
      </c>
      <c r="Q37" t="e">
        <f t="shared" si="0"/>
        <v>#REF!</v>
      </c>
      <c r="S37" t="e">
        <f t="shared" si="6"/>
        <v>#REF!</v>
      </c>
    </row>
    <row r="38" spans="1:22" x14ac:dyDescent="0.3">
      <c r="A38" s="12">
        <v>40670</v>
      </c>
      <c r="B38">
        <f>Sunrise_set!AE39</f>
        <v>412</v>
      </c>
      <c r="C38">
        <f>Sunrise_set!AF39</f>
        <v>2016</v>
      </c>
      <c r="D38" s="36" t="e">
        <f t="shared" si="7"/>
        <v>#REF!</v>
      </c>
      <c r="E38" s="36" t="e">
        <f t="shared" si="8"/>
        <v>#REF!</v>
      </c>
      <c r="F38">
        <f t="shared" si="1"/>
        <v>0</v>
      </c>
      <c r="G38" s="11"/>
      <c r="H38" s="11"/>
      <c r="I38">
        <f t="shared" si="2"/>
        <v>660</v>
      </c>
      <c r="J38">
        <f t="shared" si="3"/>
        <v>1800</v>
      </c>
      <c r="L38">
        <f t="shared" si="4"/>
        <v>300</v>
      </c>
      <c r="O38" t="e">
        <f t="shared" si="5"/>
        <v>#REF!</v>
      </c>
      <c r="Q38" t="e">
        <f t="shared" si="0"/>
        <v>#REF!</v>
      </c>
      <c r="S38" t="e">
        <f t="shared" si="6"/>
        <v>#REF!</v>
      </c>
    </row>
    <row r="39" spans="1:22" x14ac:dyDescent="0.3">
      <c r="A39" s="12">
        <v>40671</v>
      </c>
      <c r="B39">
        <f>Sunrise_set!AE40</f>
        <v>410</v>
      </c>
      <c r="C39">
        <f>Sunrise_set!AF40</f>
        <v>2018</v>
      </c>
      <c r="D39" s="36" t="e">
        <f t="shared" si="7"/>
        <v>#REF!</v>
      </c>
      <c r="E39" s="36" t="e">
        <f t="shared" si="8"/>
        <v>#REF!</v>
      </c>
      <c r="F39">
        <f t="shared" si="1"/>
        <v>0</v>
      </c>
      <c r="G39" s="11"/>
      <c r="H39" s="11"/>
      <c r="I39">
        <f t="shared" si="2"/>
        <v>660</v>
      </c>
      <c r="J39">
        <f t="shared" si="3"/>
        <v>1800</v>
      </c>
      <c r="L39">
        <f t="shared" si="4"/>
        <v>300</v>
      </c>
      <c r="O39" t="e">
        <f t="shared" si="5"/>
        <v>#REF!</v>
      </c>
      <c r="Q39" t="e">
        <f t="shared" si="0"/>
        <v>#REF!</v>
      </c>
      <c r="S39" t="e">
        <f t="shared" si="6"/>
        <v>#REF!</v>
      </c>
    </row>
    <row r="40" spans="1:22" x14ac:dyDescent="0.3">
      <c r="A40" s="12">
        <v>40672</v>
      </c>
      <c r="B40">
        <f>Sunrise_set!AE41</f>
        <v>408</v>
      </c>
      <c r="C40">
        <f>Sunrise_set!AF41</f>
        <v>2020</v>
      </c>
      <c r="D40" s="36" t="e">
        <f t="shared" si="7"/>
        <v>#REF!</v>
      </c>
      <c r="E40" s="36" t="e">
        <f t="shared" si="8"/>
        <v>#REF!</v>
      </c>
      <c r="F40">
        <f t="shared" si="1"/>
        <v>0</v>
      </c>
      <c r="G40" s="11"/>
      <c r="H40" s="11"/>
      <c r="I40">
        <f t="shared" si="2"/>
        <v>660</v>
      </c>
      <c r="J40">
        <f t="shared" si="3"/>
        <v>1800</v>
      </c>
      <c r="L40">
        <f t="shared" si="4"/>
        <v>300</v>
      </c>
      <c r="O40" t="e">
        <f t="shared" si="5"/>
        <v>#REF!</v>
      </c>
      <c r="Q40" t="e">
        <f t="shared" si="0"/>
        <v>#REF!</v>
      </c>
      <c r="S40" t="e">
        <f t="shared" si="6"/>
        <v>#REF!</v>
      </c>
    </row>
    <row r="41" spans="1:22" x14ac:dyDescent="0.3">
      <c r="A41" s="12">
        <v>40673</v>
      </c>
      <c r="B41">
        <f>Sunrise_set!AE42</f>
        <v>406</v>
      </c>
      <c r="C41">
        <f>Sunrise_set!AF42</f>
        <v>2022</v>
      </c>
      <c r="D41" s="36" t="e">
        <f t="shared" si="7"/>
        <v>#REF!</v>
      </c>
      <c r="E41" s="36" t="e">
        <f t="shared" si="8"/>
        <v>#REF!</v>
      </c>
      <c r="F41">
        <f t="shared" si="1"/>
        <v>0</v>
      </c>
      <c r="G41" s="11"/>
      <c r="H41" s="11"/>
      <c r="I41">
        <f t="shared" si="2"/>
        <v>660</v>
      </c>
      <c r="J41">
        <f t="shared" si="3"/>
        <v>1800</v>
      </c>
      <c r="L41">
        <f t="shared" si="4"/>
        <v>300</v>
      </c>
      <c r="O41" t="e">
        <f t="shared" si="5"/>
        <v>#REF!</v>
      </c>
      <c r="Q41" t="e">
        <f t="shared" si="0"/>
        <v>#REF!</v>
      </c>
      <c r="S41" t="e">
        <f t="shared" si="6"/>
        <v>#REF!</v>
      </c>
    </row>
    <row r="42" spans="1:22" x14ac:dyDescent="0.3">
      <c r="A42" s="12">
        <v>40674</v>
      </c>
      <c r="B42">
        <f>Sunrise_set!AE43</f>
        <v>404</v>
      </c>
      <c r="C42">
        <f>Sunrise_set!AF43</f>
        <v>2024</v>
      </c>
      <c r="D42" s="36" t="e">
        <f t="shared" si="7"/>
        <v>#REF!</v>
      </c>
      <c r="E42" s="36" t="e">
        <f t="shared" si="8"/>
        <v>#REF!</v>
      </c>
      <c r="F42">
        <f t="shared" si="1"/>
        <v>0</v>
      </c>
      <c r="G42" s="11"/>
      <c r="H42" s="11"/>
      <c r="I42">
        <f t="shared" si="2"/>
        <v>660</v>
      </c>
      <c r="J42">
        <f t="shared" si="3"/>
        <v>1800</v>
      </c>
      <c r="L42">
        <f t="shared" si="4"/>
        <v>300</v>
      </c>
      <c r="O42" t="e">
        <f t="shared" si="5"/>
        <v>#REF!</v>
      </c>
      <c r="Q42" t="e">
        <f t="shared" si="0"/>
        <v>#REF!</v>
      </c>
      <c r="S42" t="e">
        <f t="shared" si="6"/>
        <v>#REF!</v>
      </c>
    </row>
    <row r="43" spans="1:22" x14ac:dyDescent="0.3">
      <c r="A43" s="12">
        <v>40675</v>
      </c>
      <c r="B43">
        <f>Sunrise_set!AE44</f>
        <v>401</v>
      </c>
      <c r="C43">
        <f>Sunrise_set!AF44</f>
        <v>2026</v>
      </c>
      <c r="D43" s="36" t="e">
        <f t="shared" si="7"/>
        <v>#REF!</v>
      </c>
      <c r="E43" s="36" t="e">
        <f t="shared" si="8"/>
        <v>#REF!</v>
      </c>
      <c r="F43">
        <f t="shared" si="1"/>
        <v>0</v>
      </c>
      <c r="G43" s="11"/>
      <c r="H43" s="11"/>
      <c r="I43">
        <f t="shared" si="2"/>
        <v>660</v>
      </c>
      <c r="J43">
        <f t="shared" si="3"/>
        <v>1800</v>
      </c>
      <c r="L43">
        <f t="shared" si="4"/>
        <v>300</v>
      </c>
      <c r="O43" t="e">
        <f t="shared" si="5"/>
        <v>#REF!</v>
      </c>
      <c r="Q43" t="e">
        <f t="shared" si="0"/>
        <v>#REF!</v>
      </c>
      <c r="S43" t="e">
        <f t="shared" si="6"/>
        <v>#REF!</v>
      </c>
    </row>
    <row r="44" spans="1:22" x14ac:dyDescent="0.3">
      <c r="A44" s="12">
        <v>40676</v>
      </c>
      <c r="B44">
        <f>Sunrise_set!AE45</f>
        <v>359</v>
      </c>
      <c r="C44">
        <f>Sunrise_set!AF45</f>
        <v>2029</v>
      </c>
      <c r="D44" s="36" t="e">
        <f t="shared" si="7"/>
        <v>#REF!</v>
      </c>
      <c r="E44" s="36" t="e">
        <f t="shared" si="8"/>
        <v>#REF!</v>
      </c>
      <c r="F44">
        <f t="shared" si="1"/>
        <v>0</v>
      </c>
      <c r="G44" s="11"/>
      <c r="H44" s="11"/>
      <c r="I44">
        <f t="shared" si="2"/>
        <v>660</v>
      </c>
      <c r="J44">
        <f t="shared" si="3"/>
        <v>1800</v>
      </c>
      <c r="L44">
        <f t="shared" si="4"/>
        <v>300</v>
      </c>
      <c r="O44" t="e">
        <f t="shared" si="5"/>
        <v>#REF!</v>
      </c>
      <c r="Q44" t="e">
        <f t="shared" si="0"/>
        <v>#REF!</v>
      </c>
      <c r="S44" t="e">
        <f t="shared" si="6"/>
        <v>#REF!</v>
      </c>
    </row>
    <row r="45" spans="1:22" x14ac:dyDescent="0.3">
      <c r="A45" s="12">
        <v>40677</v>
      </c>
      <c r="B45">
        <f>Sunrise_set!AE46</f>
        <v>357</v>
      </c>
      <c r="C45">
        <f>Sunrise_set!AF46</f>
        <v>2031</v>
      </c>
      <c r="D45" s="36" t="e">
        <f t="shared" si="7"/>
        <v>#REF!</v>
      </c>
      <c r="E45" s="36" t="e">
        <f t="shared" si="8"/>
        <v>#REF!</v>
      </c>
      <c r="F45">
        <f t="shared" si="1"/>
        <v>0</v>
      </c>
      <c r="G45" s="11"/>
      <c r="H45" s="11"/>
      <c r="I45">
        <f t="shared" si="2"/>
        <v>660</v>
      </c>
      <c r="J45">
        <f t="shared" si="3"/>
        <v>1800</v>
      </c>
      <c r="L45">
        <f t="shared" si="4"/>
        <v>300</v>
      </c>
      <c r="O45" t="e">
        <f t="shared" si="5"/>
        <v>#REF!</v>
      </c>
      <c r="Q45" t="e">
        <f t="shared" si="0"/>
        <v>#REF!</v>
      </c>
      <c r="S45" t="e">
        <f t="shared" si="6"/>
        <v>#REF!</v>
      </c>
    </row>
    <row r="46" spans="1:22" x14ac:dyDescent="0.3">
      <c r="A46" s="12">
        <v>40678</v>
      </c>
      <c r="B46">
        <f>Sunrise_set!AE47</f>
        <v>355</v>
      </c>
      <c r="C46">
        <f>Sunrise_set!AF47</f>
        <v>2033</v>
      </c>
      <c r="D46" s="36" t="e">
        <f t="shared" si="7"/>
        <v>#REF!</v>
      </c>
      <c r="E46" s="36" t="e">
        <f t="shared" si="8"/>
        <v>#REF!</v>
      </c>
      <c r="F46">
        <f t="shared" si="1"/>
        <v>0</v>
      </c>
      <c r="G46" s="11"/>
      <c r="H46" s="11"/>
      <c r="I46">
        <f t="shared" si="2"/>
        <v>660</v>
      </c>
      <c r="J46">
        <f t="shared" si="3"/>
        <v>1800</v>
      </c>
      <c r="L46">
        <f t="shared" si="4"/>
        <v>300</v>
      </c>
      <c r="O46" t="e">
        <f t="shared" si="5"/>
        <v>#REF!</v>
      </c>
      <c r="Q46" t="e">
        <f t="shared" si="0"/>
        <v>#REF!</v>
      </c>
      <c r="S46" t="e">
        <f t="shared" si="6"/>
        <v>#REF!</v>
      </c>
    </row>
    <row r="47" spans="1:22" x14ac:dyDescent="0.3">
      <c r="A47" s="12">
        <v>40679</v>
      </c>
      <c r="B47">
        <f>Sunrise_set!AE48</f>
        <v>353</v>
      </c>
      <c r="C47">
        <f>Sunrise_set!AF48</f>
        <v>2035</v>
      </c>
      <c r="D47" s="36" t="e">
        <f t="shared" si="7"/>
        <v>#REF!</v>
      </c>
      <c r="E47" s="36" t="e">
        <f t="shared" si="8"/>
        <v>#REF!</v>
      </c>
      <c r="F47">
        <f t="shared" si="1"/>
        <v>0</v>
      </c>
      <c r="G47" s="11"/>
      <c r="H47" s="11"/>
      <c r="I47">
        <f t="shared" si="2"/>
        <v>660</v>
      </c>
      <c r="J47">
        <f t="shared" si="3"/>
        <v>1800</v>
      </c>
      <c r="L47">
        <f t="shared" si="4"/>
        <v>300</v>
      </c>
      <c r="O47" t="e">
        <f t="shared" si="5"/>
        <v>#REF!</v>
      </c>
      <c r="Q47" t="e">
        <f t="shared" si="0"/>
        <v>#REF!</v>
      </c>
      <c r="S47" t="e">
        <f t="shared" si="6"/>
        <v>#REF!</v>
      </c>
    </row>
    <row r="48" spans="1:22" x14ac:dyDescent="0.3">
      <c r="A48" s="12">
        <v>40680</v>
      </c>
      <c r="B48">
        <f>Sunrise_set!AE49</f>
        <v>351</v>
      </c>
      <c r="C48">
        <f>Sunrise_set!AF49</f>
        <v>2037</v>
      </c>
      <c r="D48" s="36" t="e">
        <f t="shared" si="7"/>
        <v>#REF!</v>
      </c>
      <c r="E48" s="36" t="e">
        <f t="shared" si="8"/>
        <v>#REF!</v>
      </c>
      <c r="F48">
        <f t="shared" si="1"/>
        <v>0</v>
      </c>
      <c r="G48" s="11"/>
      <c r="H48" s="11"/>
      <c r="I48">
        <f t="shared" si="2"/>
        <v>660</v>
      </c>
      <c r="J48">
        <f t="shared" si="3"/>
        <v>1800</v>
      </c>
      <c r="L48">
        <f t="shared" si="4"/>
        <v>300</v>
      </c>
      <c r="O48" t="e">
        <f t="shared" si="5"/>
        <v>#REF!</v>
      </c>
      <c r="Q48" t="e">
        <f t="shared" si="0"/>
        <v>#REF!</v>
      </c>
      <c r="S48" t="e">
        <f t="shared" si="6"/>
        <v>#REF!</v>
      </c>
    </row>
    <row r="49" spans="1:19" x14ac:dyDescent="0.3">
      <c r="A49" s="12">
        <v>40681</v>
      </c>
      <c r="B49">
        <f>Sunrise_set!AE50</f>
        <v>350</v>
      </c>
      <c r="C49">
        <f>Sunrise_set!AF50</f>
        <v>2039</v>
      </c>
      <c r="D49" s="36" t="e">
        <f t="shared" si="7"/>
        <v>#REF!</v>
      </c>
      <c r="E49" s="36" t="e">
        <f t="shared" si="8"/>
        <v>#REF!</v>
      </c>
      <c r="F49">
        <f t="shared" si="1"/>
        <v>0</v>
      </c>
      <c r="G49" s="11"/>
      <c r="H49" s="11"/>
      <c r="I49">
        <f t="shared" si="2"/>
        <v>660</v>
      </c>
      <c r="J49">
        <f t="shared" si="3"/>
        <v>1800</v>
      </c>
      <c r="L49">
        <f t="shared" si="4"/>
        <v>300</v>
      </c>
      <c r="O49" t="e">
        <f t="shared" si="5"/>
        <v>#REF!</v>
      </c>
      <c r="Q49" t="e">
        <f t="shared" si="0"/>
        <v>#REF!</v>
      </c>
      <c r="S49" t="e">
        <f t="shared" si="6"/>
        <v>#REF!</v>
      </c>
    </row>
    <row r="50" spans="1:19" x14ac:dyDescent="0.3">
      <c r="A50" s="12">
        <v>40682</v>
      </c>
      <c r="B50">
        <f>Sunrise_set!AE51</f>
        <v>348</v>
      </c>
      <c r="C50">
        <f>Sunrise_set!AF51</f>
        <v>2040</v>
      </c>
      <c r="D50" s="36" t="e">
        <f t="shared" si="7"/>
        <v>#REF!</v>
      </c>
      <c r="E50" s="36" t="e">
        <f t="shared" si="8"/>
        <v>#REF!</v>
      </c>
      <c r="F50">
        <f t="shared" si="1"/>
        <v>0</v>
      </c>
      <c r="G50" s="11"/>
      <c r="H50" s="11"/>
      <c r="I50">
        <f t="shared" si="2"/>
        <v>660</v>
      </c>
      <c r="J50">
        <f t="shared" si="3"/>
        <v>1800</v>
      </c>
      <c r="L50">
        <f t="shared" si="4"/>
        <v>300</v>
      </c>
      <c r="O50" t="e">
        <f t="shared" si="5"/>
        <v>#REF!</v>
      </c>
      <c r="Q50" t="e">
        <f t="shared" si="0"/>
        <v>#REF!</v>
      </c>
      <c r="S50" t="e">
        <f t="shared" si="6"/>
        <v>#REF!</v>
      </c>
    </row>
    <row r="51" spans="1:19" x14ac:dyDescent="0.3">
      <c r="A51" s="12">
        <v>40683</v>
      </c>
      <c r="B51">
        <f>Sunrise_set!AE52</f>
        <v>346</v>
      </c>
      <c r="C51">
        <f>Sunrise_set!AF52</f>
        <v>2042</v>
      </c>
      <c r="D51" s="36" t="e">
        <f t="shared" si="7"/>
        <v>#REF!</v>
      </c>
      <c r="E51" s="36" t="e">
        <f t="shared" si="8"/>
        <v>#REF!</v>
      </c>
      <c r="F51">
        <f t="shared" si="1"/>
        <v>0</v>
      </c>
      <c r="G51" s="11"/>
      <c r="H51" s="11"/>
      <c r="I51">
        <f t="shared" si="2"/>
        <v>660</v>
      </c>
      <c r="J51">
        <f t="shared" si="3"/>
        <v>1800</v>
      </c>
      <c r="L51">
        <f t="shared" si="4"/>
        <v>300</v>
      </c>
      <c r="O51" t="e">
        <f t="shared" si="5"/>
        <v>#REF!</v>
      </c>
      <c r="Q51" t="e">
        <f t="shared" si="0"/>
        <v>#REF!</v>
      </c>
      <c r="S51" t="e">
        <f t="shared" si="6"/>
        <v>#REF!</v>
      </c>
    </row>
    <row r="52" spans="1:19" x14ac:dyDescent="0.3">
      <c r="A52" s="12">
        <v>40684</v>
      </c>
      <c r="B52">
        <f>Sunrise_set!AE53</f>
        <v>344</v>
      </c>
      <c r="C52">
        <f>Sunrise_set!AF53</f>
        <v>2044</v>
      </c>
      <c r="D52" s="36" t="e">
        <f t="shared" si="7"/>
        <v>#REF!</v>
      </c>
      <c r="E52" s="36" t="e">
        <f t="shared" si="8"/>
        <v>#REF!</v>
      </c>
      <c r="F52">
        <f t="shared" si="1"/>
        <v>0</v>
      </c>
      <c r="G52" s="11"/>
      <c r="H52" s="11"/>
      <c r="I52">
        <f t="shared" si="2"/>
        <v>660</v>
      </c>
      <c r="J52">
        <f t="shared" si="3"/>
        <v>1800</v>
      </c>
      <c r="L52">
        <f t="shared" si="4"/>
        <v>300</v>
      </c>
      <c r="O52" t="e">
        <f t="shared" si="5"/>
        <v>#REF!</v>
      </c>
      <c r="Q52" t="e">
        <f t="shared" si="0"/>
        <v>#REF!</v>
      </c>
      <c r="S52" t="e">
        <f t="shared" si="6"/>
        <v>#REF!</v>
      </c>
    </row>
    <row r="53" spans="1:19" x14ac:dyDescent="0.3">
      <c r="A53" s="12">
        <v>40685</v>
      </c>
      <c r="B53">
        <f>Sunrise_set!AE54</f>
        <v>342</v>
      </c>
      <c r="C53">
        <f>Sunrise_set!AF54</f>
        <v>2046</v>
      </c>
      <c r="D53" s="36" t="e">
        <f t="shared" si="7"/>
        <v>#REF!</v>
      </c>
      <c r="E53" s="36" t="e">
        <f t="shared" si="8"/>
        <v>#REF!</v>
      </c>
      <c r="F53">
        <f t="shared" si="1"/>
        <v>0</v>
      </c>
      <c r="G53" s="11"/>
      <c r="H53" s="11"/>
      <c r="I53">
        <f t="shared" si="2"/>
        <v>660</v>
      </c>
      <c r="J53">
        <f t="shared" si="3"/>
        <v>1800</v>
      </c>
      <c r="L53">
        <f t="shared" si="4"/>
        <v>300</v>
      </c>
      <c r="O53" t="e">
        <f t="shared" si="5"/>
        <v>#REF!</v>
      </c>
      <c r="Q53" t="e">
        <f t="shared" si="0"/>
        <v>#REF!</v>
      </c>
      <c r="S53" t="e">
        <f t="shared" si="6"/>
        <v>#REF!</v>
      </c>
    </row>
    <row r="54" spans="1:19" x14ac:dyDescent="0.3">
      <c r="A54" s="12">
        <v>40686</v>
      </c>
      <c r="B54">
        <f>Sunrise_set!AE55</f>
        <v>341</v>
      </c>
      <c r="C54">
        <f>Sunrise_set!AF55</f>
        <v>2048</v>
      </c>
      <c r="D54" s="36" t="e">
        <f t="shared" si="7"/>
        <v>#REF!</v>
      </c>
      <c r="E54" s="36" t="e">
        <f t="shared" si="8"/>
        <v>#REF!</v>
      </c>
      <c r="F54">
        <f t="shared" si="1"/>
        <v>0</v>
      </c>
      <c r="G54" s="11"/>
      <c r="H54" s="11"/>
      <c r="I54">
        <f t="shared" si="2"/>
        <v>660</v>
      </c>
      <c r="J54">
        <f t="shared" si="3"/>
        <v>1800</v>
      </c>
      <c r="L54">
        <f t="shared" si="4"/>
        <v>300</v>
      </c>
      <c r="O54" t="e">
        <f t="shared" si="5"/>
        <v>#REF!</v>
      </c>
      <c r="Q54" t="e">
        <f t="shared" si="0"/>
        <v>#REF!</v>
      </c>
      <c r="S54" t="e">
        <f t="shared" si="6"/>
        <v>#REF!</v>
      </c>
    </row>
    <row r="55" spans="1:19" x14ac:dyDescent="0.3">
      <c r="A55" s="12">
        <v>40687</v>
      </c>
      <c r="B55">
        <f>Sunrise_set!AE56</f>
        <v>339</v>
      </c>
      <c r="C55">
        <f>Sunrise_set!AF56</f>
        <v>2050</v>
      </c>
      <c r="D55" s="36" t="e">
        <f t="shared" si="7"/>
        <v>#REF!</v>
      </c>
      <c r="E55" s="36" t="e">
        <f t="shared" si="8"/>
        <v>#REF!</v>
      </c>
      <c r="F55">
        <f t="shared" si="1"/>
        <v>0</v>
      </c>
      <c r="G55" s="11"/>
      <c r="H55" s="11"/>
      <c r="I55">
        <f t="shared" si="2"/>
        <v>660</v>
      </c>
      <c r="J55">
        <f t="shared" si="3"/>
        <v>1800</v>
      </c>
      <c r="L55">
        <f t="shared" si="4"/>
        <v>300</v>
      </c>
      <c r="O55" t="e">
        <f t="shared" si="5"/>
        <v>#REF!</v>
      </c>
      <c r="Q55" t="e">
        <f t="shared" si="0"/>
        <v>#REF!</v>
      </c>
      <c r="S55" t="e">
        <f t="shared" si="6"/>
        <v>#REF!</v>
      </c>
    </row>
    <row r="56" spans="1:19" x14ac:dyDescent="0.3">
      <c r="A56" s="12">
        <v>40688</v>
      </c>
      <c r="B56">
        <f>Sunrise_set!AE57</f>
        <v>338</v>
      </c>
      <c r="C56">
        <f>Sunrise_set!AF57</f>
        <v>2051</v>
      </c>
      <c r="D56" s="36" t="e">
        <f t="shared" si="7"/>
        <v>#REF!</v>
      </c>
      <c r="E56" s="36" t="e">
        <f t="shared" si="8"/>
        <v>#REF!</v>
      </c>
      <c r="F56">
        <f t="shared" si="1"/>
        <v>0</v>
      </c>
      <c r="G56" s="11"/>
      <c r="H56" s="11"/>
      <c r="I56">
        <f t="shared" si="2"/>
        <v>660</v>
      </c>
      <c r="J56">
        <f t="shared" si="3"/>
        <v>1800</v>
      </c>
      <c r="L56">
        <f t="shared" si="4"/>
        <v>300</v>
      </c>
      <c r="O56" t="e">
        <f t="shared" si="5"/>
        <v>#REF!</v>
      </c>
      <c r="Q56" t="e">
        <f t="shared" si="0"/>
        <v>#REF!</v>
      </c>
      <c r="S56" t="e">
        <f t="shared" si="6"/>
        <v>#REF!</v>
      </c>
    </row>
    <row r="57" spans="1:19" x14ac:dyDescent="0.3">
      <c r="A57" s="12">
        <v>40689</v>
      </c>
      <c r="B57">
        <f>Sunrise_set!AE58</f>
        <v>336</v>
      </c>
      <c r="C57">
        <f>Sunrise_set!AF58</f>
        <v>2053</v>
      </c>
      <c r="D57" s="36" t="e">
        <f t="shared" si="7"/>
        <v>#REF!</v>
      </c>
      <c r="E57" s="36" t="e">
        <f t="shared" si="8"/>
        <v>#REF!</v>
      </c>
      <c r="F57">
        <f t="shared" si="1"/>
        <v>0</v>
      </c>
      <c r="G57" s="11"/>
      <c r="H57" s="11"/>
      <c r="I57">
        <f t="shared" si="2"/>
        <v>660</v>
      </c>
      <c r="J57">
        <f t="shared" si="3"/>
        <v>1800</v>
      </c>
      <c r="L57">
        <f t="shared" si="4"/>
        <v>300</v>
      </c>
      <c r="O57" t="e">
        <f t="shared" si="5"/>
        <v>#REF!</v>
      </c>
      <c r="Q57" t="e">
        <f t="shared" si="0"/>
        <v>#REF!</v>
      </c>
      <c r="S57" t="e">
        <f t="shared" si="6"/>
        <v>#REF!</v>
      </c>
    </row>
    <row r="58" spans="1:19" x14ac:dyDescent="0.3">
      <c r="A58" s="12">
        <v>40690</v>
      </c>
      <c r="B58">
        <f>Sunrise_set!AE59</f>
        <v>335</v>
      </c>
      <c r="C58">
        <f>Sunrise_set!AF59</f>
        <v>2055</v>
      </c>
      <c r="D58" s="36" t="e">
        <f t="shared" si="7"/>
        <v>#REF!</v>
      </c>
      <c r="E58" s="36" t="e">
        <f t="shared" si="8"/>
        <v>#REF!</v>
      </c>
      <c r="F58">
        <f t="shared" si="1"/>
        <v>0</v>
      </c>
      <c r="G58" s="11"/>
      <c r="H58" s="11"/>
      <c r="I58">
        <f t="shared" si="2"/>
        <v>660</v>
      </c>
      <c r="J58">
        <f t="shared" si="3"/>
        <v>1800</v>
      </c>
      <c r="L58">
        <f t="shared" si="4"/>
        <v>300</v>
      </c>
      <c r="O58" t="e">
        <f t="shared" si="5"/>
        <v>#REF!</v>
      </c>
      <c r="Q58" t="e">
        <f t="shared" si="0"/>
        <v>#REF!</v>
      </c>
      <c r="S58" t="e">
        <f t="shared" si="6"/>
        <v>#REF!</v>
      </c>
    </row>
    <row r="59" spans="1:19" x14ac:dyDescent="0.3">
      <c r="A59" s="12">
        <v>40691</v>
      </c>
      <c r="B59">
        <f>Sunrise_set!AE60</f>
        <v>333</v>
      </c>
      <c r="C59">
        <f>Sunrise_set!AF60</f>
        <v>2056</v>
      </c>
      <c r="D59" s="36" t="e">
        <f t="shared" si="7"/>
        <v>#REF!</v>
      </c>
      <c r="E59" s="36" t="e">
        <f t="shared" si="8"/>
        <v>#REF!</v>
      </c>
      <c r="F59">
        <f t="shared" si="1"/>
        <v>0</v>
      </c>
      <c r="G59" s="11"/>
      <c r="H59" s="11"/>
      <c r="I59">
        <f t="shared" si="2"/>
        <v>660</v>
      </c>
      <c r="J59">
        <f t="shared" si="3"/>
        <v>1800</v>
      </c>
      <c r="L59">
        <f t="shared" si="4"/>
        <v>300</v>
      </c>
      <c r="O59" t="e">
        <f t="shared" si="5"/>
        <v>#REF!</v>
      </c>
      <c r="Q59" t="e">
        <f t="shared" si="0"/>
        <v>#REF!</v>
      </c>
      <c r="S59" t="e">
        <f t="shared" si="6"/>
        <v>#REF!</v>
      </c>
    </row>
    <row r="60" spans="1:19" x14ac:dyDescent="0.3">
      <c r="A60" s="12">
        <v>40692</v>
      </c>
      <c r="B60">
        <f>Sunrise_set!AE61</f>
        <v>332</v>
      </c>
      <c r="C60">
        <f>Sunrise_set!AF61</f>
        <v>2058</v>
      </c>
      <c r="D60" s="36" t="e">
        <f t="shared" si="7"/>
        <v>#REF!</v>
      </c>
      <c r="E60" s="36" t="e">
        <f t="shared" si="8"/>
        <v>#REF!</v>
      </c>
      <c r="F60">
        <f t="shared" si="1"/>
        <v>0</v>
      </c>
      <c r="G60" s="11"/>
      <c r="H60" s="11"/>
      <c r="I60">
        <f t="shared" si="2"/>
        <v>660</v>
      </c>
      <c r="J60">
        <f t="shared" si="3"/>
        <v>1800</v>
      </c>
      <c r="L60">
        <f t="shared" si="4"/>
        <v>300</v>
      </c>
      <c r="O60" t="e">
        <f t="shared" si="5"/>
        <v>#REF!</v>
      </c>
      <c r="Q60" t="e">
        <f t="shared" si="0"/>
        <v>#REF!</v>
      </c>
      <c r="S60" t="e">
        <f t="shared" si="6"/>
        <v>#REF!</v>
      </c>
    </row>
    <row r="61" spans="1:19" x14ac:dyDescent="0.3">
      <c r="A61" s="12">
        <v>40693</v>
      </c>
      <c r="B61">
        <f>Sunrise_set!AE62</f>
        <v>330</v>
      </c>
      <c r="C61">
        <f>Sunrise_set!AF62</f>
        <v>2100</v>
      </c>
      <c r="D61" s="36" t="e">
        <f t="shared" si="7"/>
        <v>#REF!</v>
      </c>
      <c r="E61" s="36" t="e">
        <f t="shared" si="8"/>
        <v>#REF!</v>
      </c>
      <c r="F61">
        <f t="shared" si="1"/>
        <v>0</v>
      </c>
      <c r="G61" s="11"/>
      <c r="H61" s="11"/>
      <c r="I61">
        <f t="shared" si="2"/>
        <v>660</v>
      </c>
      <c r="J61">
        <f t="shared" si="3"/>
        <v>1800</v>
      </c>
      <c r="L61">
        <f t="shared" si="4"/>
        <v>300</v>
      </c>
      <c r="O61" t="e">
        <f t="shared" si="5"/>
        <v>#REF!</v>
      </c>
      <c r="Q61" t="e">
        <f t="shared" si="0"/>
        <v>#REF!</v>
      </c>
      <c r="S61" t="e">
        <f t="shared" si="6"/>
        <v>#REF!</v>
      </c>
    </row>
    <row r="62" spans="1:19" x14ac:dyDescent="0.3">
      <c r="A62" s="12">
        <v>40694</v>
      </c>
      <c r="B62">
        <f>Sunrise_set!AE63</f>
        <v>329</v>
      </c>
      <c r="C62">
        <f>Sunrise_set!AF63</f>
        <v>2101</v>
      </c>
      <c r="D62" s="36" t="e">
        <f t="shared" si="7"/>
        <v>#REF!</v>
      </c>
      <c r="E62" s="36" t="e">
        <f t="shared" si="8"/>
        <v>#REF!</v>
      </c>
      <c r="F62">
        <f t="shared" si="1"/>
        <v>0</v>
      </c>
      <c r="G62" s="11"/>
      <c r="H62" s="11"/>
      <c r="I62">
        <f t="shared" si="2"/>
        <v>660</v>
      </c>
      <c r="J62">
        <f t="shared" si="3"/>
        <v>1800</v>
      </c>
      <c r="L62">
        <f t="shared" si="4"/>
        <v>300</v>
      </c>
      <c r="O62" t="e">
        <f t="shared" si="5"/>
        <v>#REF!</v>
      </c>
      <c r="Q62" t="e">
        <f t="shared" si="0"/>
        <v>#REF!</v>
      </c>
      <c r="S62" t="e">
        <f t="shared" si="6"/>
        <v>#REF!</v>
      </c>
    </row>
    <row r="63" spans="1:19" x14ac:dyDescent="0.3">
      <c r="A63" s="12">
        <v>40695</v>
      </c>
      <c r="B63">
        <f>Sunrise_set!AE64</f>
        <v>328</v>
      </c>
      <c r="C63">
        <f>Sunrise_set!AF64</f>
        <v>2103</v>
      </c>
      <c r="D63" s="36" t="e">
        <f t="shared" si="7"/>
        <v>#REF!</v>
      </c>
      <c r="E63" s="36" t="e">
        <f t="shared" si="8"/>
        <v>#REF!</v>
      </c>
      <c r="F63">
        <f t="shared" si="1"/>
        <v>0</v>
      </c>
      <c r="G63" s="11"/>
      <c r="H63" s="11"/>
      <c r="I63">
        <f t="shared" si="2"/>
        <v>660</v>
      </c>
      <c r="J63">
        <f t="shared" si="3"/>
        <v>1800</v>
      </c>
      <c r="L63">
        <f t="shared" si="4"/>
        <v>300</v>
      </c>
      <c r="O63" t="e">
        <f t="shared" si="5"/>
        <v>#REF!</v>
      </c>
      <c r="Q63" t="e">
        <f t="shared" si="0"/>
        <v>#REF!</v>
      </c>
      <c r="S63" t="e">
        <f t="shared" si="6"/>
        <v>#REF!</v>
      </c>
    </row>
    <row r="64" spans="1:19" x14ac:dyDescent="0.3">
      <c r="A64" s="12">
        <v>40696</v>
      </c>
      <c r="B64">
        <f>Sunrise_set!AE65</f>
        <v>327</v>
      </c>
      <c r="C64">
        <f>Sunrise_set!AF65</f>
        <v>2104</v>
      </c>
      <c r="D64" s="36" t="e">
        <f t="shared" si="7"/>
        <v>#REF!</v>
      </c>
      <c r="E64" s="36" t="e">
        <f t="shared" si="8"/>
        <v>#REF!</v>
      </c>
      <c r="F64">
        <f t="shared" si="1"/>
        <v>0</v>
      </c>
      <c r="G64" s="11"/>
      <c r="H64" s="11"/>
      <c r="I64">
        <f t="shared" si="2"/>
        <v>660</v>
      </c>
      <c r="J64">
        <f t="shared" si="3"/>
        <v>1800</v>
      </c>
      <c r="L64">
        <f t="shared" si="4"/>
        <v>300</v>
      </c>
      <c r="O64" t="e">
        <f t="shared" si="5"/>
        <v>#REF!</v>
      </c>
      <c r="Q64" t="e">
        <f t="shared" si="0"/>
        <v>#REF!</v>
      </c>
      <c r="S64" t="e">
        <f t="shared" si="6"/>
        <v>#REF!</v>
      </c>
    </row>
    <row r="65" spans="1:19" x14ac:dyDescent="0.3">
      <c r="A65" s="12">
        <v>40697</v>
      </c>
      <c r="B65">
        <f>Sunrise_set!AE66</f>
        <v>326</v>
      </c>
      <c r="C65">
        <f>Sunrise_set!AF66</f>
        <v>2105</v>
      </c>
      <c r="D65" s="36" t="e">
        <f t="shared" si="7"/>
        <v>#REF!</v>
      </c>
      <c r="E65" s="36" t="e">
        <f t="shared" si="8"/>
        <v>#REF!</v>
      </c>
      <c r="F65">
        <f t="shared" si="1"/>
        <v>0</v>
      </c>
      <c r="G65" s="11"/>
      <c r="H65" s="11"/>
      <c r="I65">
        <f t="shared" si="2"/>
        <v>660</v>
      </c>
      <c r="J65">
        <f t="shared" si="3"/>
        <v>1800</v>
      </c>
      <c r="L65">
        <f t="shared" si="4"/>
        <v>300</v>
      </c>
      <c r="O65" t="e">
        <f t="shared" si="5"/>
        <v>#REF!</v>
      </c>
      <c r="Q65" t="e">
        <f t="shared" si="0"/>
        <v>#REF!</v>
      </c>
      <c r="S65" t="e">
        <f t="shared" si="6"/>
        <v>#REF!</v>
      </c>
    </row>
    <row r="66" spans="1:19" x14ac:dyDescent="0.3">
      <c r="A66" s="12">
        <v>40698</v>
      </c>
      <c r="B66">
        <f>Sunrise_set!AE67</f>
        <v>325</v>
      </c>
      <c r="C66">
        <f>Sunrise_set!AF67</f>
        <v>2107</v>
      </c>
      <c r="D66" s="36" t="e">
        <f t="shared" ref="D66:D129" si="9">LEFT(B66,1)*60+RIGHT(B66,2)+F66-$V$17</f>
        <v>#REF!</v>
      </c>
      <c r="E66" s="36" t="e">
        <f t="shared" ref="E66:E129" si="10">LEFT(C66,2)*60+RIGHT(C66,2)+F66+$V$17</f>
        <v>#REF!</v>
      </c>
      <c r="F66">
        <f t="shared" si="1"/>
        <v>0</v>
      </c>
      <c r="G66" s="11"/>
      <c r="H66" s="11"/>
      <c r="I66">
        <f t="shared" ref="I66:I129" si="11">$W$6*60+$X$6</f>
        <v>660</v>
      </c>
      <c r="J66">
        <f t="shared" si="3"/>
        <v>1800</v>
      </c>
      <c r="L66">
        <f t="shared" si="4"/>
        <v>300</v>
      </c>
      <c r="O66" t="e">
        <f t="shared" si="5"/>
        <v>#REF!</v>
      </c>
      <c r="Q66" t="e">
        <f t="shared" ref="Q66:Q129" si="12">IF(E66&gt;J66,E66-J66,0)</f>
        <v>#REF!</v>
      </c>
      <c r="S66" t="e">
        <f t="shared" si="6"/>
        <v>#REF!</v>
      </c>
    </row>
    <row r="67" spans="1:19" x14ac:dyDescent="0.3">
      <c r="A67" s="12">
        <v>40699</v>
      </c>
      <c r="B67">
        <f>Sunrise_set!AE68</f>
        <v>324</v>
      </c>
      <c r="C67">
        <f>Sunrise_set!AF68</f>
        <v>2108</v>
      </c>
      <c r="D67" s="36" t="e">
        <f t="shared" si="9"/>
        <v>#REF!</v>
      </c>
      <c r="E67" s="36" t="e">
        <f t="shared" si="10"/>
        <v>#REF!</v>
      </c>
      <c r="F67">
        <f t="shared" ref="F67:F130" si="13">IF($W$1="CLK",60,0)</f>
        <v>0</v>
      </c>
      <c r="G67" s="11"/>
      <c r="H67" s="11"/>
      <c r="I67">
        <f t="shared" si="11"/>
        <v>660</v>
      </c>
      <c r="J67">
        <f t="shared" ref="J67:J130" si="14">IF($W$7&lt;12,($W$7+24)*60+$X$7,$W$7*60+$X$7)</f>
        <v>1800</v>
      </c>
      <c r="L67">
        <f t="shared" ref="L67:L130" si="15">IF(AND($W$7&gt;12,$W$6&gt;12),I67-J67,(24*60)-J67+I67)</f>
        <v>300</v>
      </c>
      <c r="O67" t="e">
        <f t="shared" ref="O67:O130" si="16">IF(AND($W$6&gt;12,$W$7&gt;12),0,IF(D67&gt;I67,0,I67-D67))</f>
        <v>#REF!</v>
      </c>
      <c r="Q67" t="e">
        <f t="shared" si="12"/>
        <v>#REF!</v>
      </c>
      <c r="S67" t="e">
        <f t="shared" ref="S67:S130" si="17">MAX(L67-SUM(O67,Q67),0)</f>
        <v>#REF!</v>
      </c>
    </row>
    <row r="68" spans="1:19" x14ac:dyDescent="0.3">
      <c r="A68" s="12">
        <v>40700</v>
      </c>
      <c r="B68">
        <f>Sunrise_set!AE69</f>
        <v>323</v>
      </c>
      <c r="C68">
        <f>Sunrise_set!AF69</f>
        <v>2109</v>
      </c>
      <c r="D68" s="36" t="e">
        <f t="shared" si="9"/>
        <v>#REF!</v>
      </c>
      <c r="E68" s="36" t="e">
        <f t="shared" si="10"/>
        <v>#REF!</v>
      </c>
      <c r="F68">
        <f t="shared" si="13"/>
        <v>0</v>
      </c>
      <c r="G68" s="11"/>
      <c r="H68" s="11"/>
      <c r="I68">
        <f t="shared" si="11"/>
        <v>660</v>
      </c>
      <c r="J68">
        <f t="shared" si="14"/>
        <v>1800</v>
      </c>
      <c r="L68">
        <f t="shared" si="15"/>
        <v>300</v>
      </c>
      <c r="O68" t="e">
        <f t="shared" si="16"/>
        <v>#REF!</v>
      </c>
      <c r="Q68" t="e">
        <f t="shared" si="12"/>
        <v>#REF!</v>
      </c>
      <c r="S68" t="e">
        <f t="shared" si="17"/>
        <v>#REF!</v>
      </c>
    </row>
    <row r="69" spans="1:19" x14ac:dyDescent="0.3">
      <c r="A69" s="12">
        <v>40701</v>
      </c>
      <c r="B69">
        <f>Sunrise_set!AE70</f>
        <v>322</v>
      </c>
      <c r="C69">
        <f>Sunrise_set!AF70</f>
        <v>2110</v>
      </c>
      <c r="D69" s="36" t="e">
        <f t="shared" si="9"/>
        <v>#REF!</v>
      </c>
      <c r="E69" s="36" t="e">
        <f t="shared" si="10"/>
        <v>#REF!</v>
      </c>
      <c r="F69">
        <f t="shared" si="13"/>
        <v>0</v>
      </c>
      <c r="G69" s="11"/>
      <c r="H69" s="11"/>
      <c r="I69">
        <f t="shared" si="11"/>
        <v>660</v>
      </c>
      <c r="J69">
        <f t="shared" si="14"/>
        <v>1800</v>
      </c>
      <c r="L69">
        <f t="shared" si="15"/>
        <v>300</v>
      </c>
      <c r="O69" t="e">
        <f t="shared" si="16"/>
        <v>#REF!</v>
      </c>
      <c r="Q69" t="e">
        <f t="shared" si="12"/>
        <v>#REF!</v>
      </c>
      <c r="S69" t="e">
        <f t="shared" si="17"/>
        <v>#REF!</v>
      </c>
    </row>
    <row r="70" spans="1:19" x14ac:dyDescent="0.3">
      <c r="A70" s="12">
        <v>40702</v>
      </c>
      <c r="B70">
        <f>Sunrise_set!AE71</f>
        <v>321</v>
      </c>
      <c r="C70">
        <f>Sunrise_set!AF71</f>
        <v>2111</v>
      </c>
      <c r="D70" s="36" t="e">
        <f t="shared" si="9"/>
        <v>#REF!</v>
      </c>
      <c r="E70" s="36" t="e">
        <f t="shared" si="10"/>
        <v>#REF!</v>
      </c>
      <c r="F70">
        <f t="shared" si="13"/>
        <v>0</v>
      </c>
      <c r="G70" s="11"/>
      <c r="H70" s="11"/>
      <c r="I70">
        <f t="shared" si="11"/>
        <v>660</v>
      </c>
      <c r="J70">
        <f t="shared" si="14"/>
        <v>1800</v>
      </c>
      <c r="L70">
        <f t="shared" si="15"/>
        <v>300</v>
      </c>
      <c r="O70" t="e">
        <f t="shared" si="16"/>
        <v>#REF!</v>
      </c>
      <c r="Q70" t="e">
        <f t="shared" si="12"/>
        <v>#REF!</v>
      </c>
      <c r="S70" t="e">
        <f t="shared" si="17"/>
        <v>#REF!</v>
      </c>
    </row>
    <row r="71" spans="1:19" x14ac:dyDescent="0.3">
      <c r="A71" s="12">
        <v>40703</v>
      </c>
      <c r="B71">
        <f>Sunrise_set!AE72</f>
        <v>321</v>
      </c>
      <c r="C71">
        <f>Sunrise_set!AF72</f>
        <v>2112</v>
      </c>
      <c r="D71" s="36" t="e">
        <f t="shared" si="9"/>
        <v>#REF!</v>
      </c>
      <c r="E71" s="36" t="e">
        <f t="shared" si="10"/>
        <v>#REF!</v>
      </c>
      <c r="F71">
        <f t="shared" si="13"/>
        <v>0</v>
      </c>
      <c r="G71" s="11"/>
      <c r="H71" s="11"/>
      <c r="I71">
        <f t="shared" si="11"/>
        <v>660</v>
      </c>
      <c r="J71">
        <f t="shared" si="14"/>
        <v>1800</v>
      </c>
      <c r="L71">
        <f t="shared" si="15"/>
        <v>300</v>
      </c>
      <c r="O71" t="e">
        <f t="shared" si="16"/>
        <v>#REF!</v>
      </c>
      <c r="Q71" t="e">
        <f t="shared" si="12"/>
        <v>#REF!</v>
      </c>
      <c r="S71" t="e">
        <f t="shared" si="17"/>
        <v>#REF!</v>
      </c>
    </row>
    <row r="72" spans="1:19" x14ac:dyDescent="0.3">
      <c r="A72" s="12">
        <v>40704</v>
      </c>
      <c r="B72">
        <f>Sunrise_set!AE73</f>
        <v>320</v>
      </c>
      <c r="C72">
        <f>Sunrise_set!AF73</f>
        <v>2113</v>
      </c>
      <c r="D72" s="36" t="e">
        <f t="shared" si="9"/>
        <v>#REF!</v>
      </c>
      <c r="E72" s="36" t="e">
        <f t="shared" si="10"/>
        <v>#REF!</v>
      </c>
      <c r="F72">
        <f t="shared" si="13"/>
        <v>0</v>
      </c>
      <c r="G72" s="11"/>
      <c r="H72" s="11"/>
      <c r="I72">
        <f t="shared" si="11"/>
        <v>660</v>
      </c>
      <c r="J72">
        <f t="shared" si="14"/>
        <v>1800</v>
      </c>
      <c r="L72">
        <f t="shared" si="15"/>
        <v>300</v>
      </c>
      <c r="O72" t="e">
        <f t="shared" si="16"/>
        <v>#REF!</v>
      </c>
      <c r="Q72" t="e">
        <f t="shared" si="12"/>
        <v>#REF!</v>
      </c>
      <c r="S72" t="e">
        <f t="shared" si="17"/>
        <v>#REF!</v>
      </c>
    </row>
    <row r="73" spans="1:19" x14ac:dyDescent="0.3">
      <c r="A73" s="12">
        <v>40705</v>
      </c>
      <c r="B73">
        <f>Sunrise_set!AE74</f>
        <v>320</v>
      </c>
      <c r="C73">
        <f>Sunrise_set!AF74</f>
        <v>2114</v>
      </c>
      <c r="D73" s="36" t="e">
        <f t="shared" si="9"/>
        <v>#REF!</v>
      </c>
      <c r="E73" s="36" t="e">
        <f t="shared" si="10"/>
        <v>#REF!</v>
      </c>
      <c r="F73">
        <f t="shared" si="13"/>
        <v>0</v>
      </c>
      <c r="G73" s="11"/>
      <c r="H73" s="11"/>
      <c r="I73">
        <f t="shared" si="11"/>
        <v>660</v>
      </c>
      <c r="J73">
        <f t="shared" si="14"/>
        <v>1800</v>
      </c>
      <c r="L73">
        <f t="shared" si="15"/>
        <v>300</v>
      </c>
      <c r="O73" t="e">
        <f t="shared" si="16"/>
        <v>#REF!</v>
      </c>
      <c r="Q73" t="e">
        <f t="shared" si="12"/>
        <v>#REF!</v>
      </c>
      <c r="S73" t="e">
        <f t="shared" si="17"/>
        <v>#REF!</v>
      </c>
    </row>
    <row r="74" spans="1:19" x14ac:dyDescent="0.3">
      <c r="A74" s="12">
        <v>40706</v>
      </c>
      <c r="B74">
        <f>Sunrise_set!AE75</f>
        <v>319</v>
      </c>
      <c r="C74">
        <f>Sunrise_set!AF75</f>
        <v>2115</v>
      </c>
      <c r="D74" s="36" t="e">
        <f t="shared" si="9"/>
        <v>#REF!</v>
      </c>
      <c r="E74" s="36" t="e">
        <f t="shared" si="10"/>
        <v>#REF!</v>
      </c>
      <c r="F74">
        <f t="shared" si="13"/>
        <v>0</v>
      </c>
      <c r="G74" s="11"/>
      <c r="H74" s="11"/>
      <c r="I74">
        <f t="shared" si="11"/>
        <v>660</v>
      </c>
      <c r="J74">
        <f t="shared" si="14"/>
        <v>1800</v>
      </c>
      <c r="L74">
        <f t="shared" si="15"/>
        <v>300</v>
      </c>
      <c r="O74" t="e">
        <f t="shared" si="16"/>
        <v>#REF!</v>
      </c>
      <c r="Q74" t="e">
        <f t="shared" si="12"/>
        <v>#REF!</v>
      </c>
      <c r="S74" t="e">
        <f t="shared" si="17"/>
        <v>#REF!</v>
      </c>
    </row>
    <row r="75" spans="1:19" x14ac:dyDescent="0.3">
      <c r="A75" s="12">
        <v>40707</v>
      </c>
      <c r="B75">
        <f>Sunrise_set!AE76</f>
        <v>319</v>
      </c>
      <c r="C75">
        <f>Sunrise_set!AF76</f>
        <v>2116</v>
      </c>
      <c r="D75" s="36" t="e">
        <f t="shared" si="9"/>
        <v>#REF!</v>
      </c>
      <c r="E75" s="36" t="e">
        <f t="shared" si="10"/>
        <v>#REF!</v>
      </c>
      <c r="F75">
        <f t="shared" si="13"/>
        <v>0</v>
      </c>
      <c r="G75" s="11"/>
      <c r="H75" s="11"/>
      <c r="I75">
        <f t="shared" si="11"/>
        <v>660</v>
      </c>
      <c r="J75">
        <f t="shared" si="14"/>
        <v>1800</v>
      </c>
      <c r="L75">
        <f t="shared" si="15"/>
        <v>300</v>
      </c>
      <c r="O75" t="e">
        <f t="shared" si="16"/>
        <v>#REF!</v>
      </c>
      <c r="Q75" t="e">
        <f t="shared" si="12"/>
        <v>#REF!</v>
      </c>
      <c r="S75" t="e">
        <f t="shared" si="17"/>
        <v>#REF!</v>
      </c>
    </row>
    <row r="76" spans="1:19" x14ac:dyDescent="0.3">
      <c r="A76" s="12">
        <v>40708</v>
      </c>
      <c r="B76">
        <f>Sunrise_set!AE77</f>
        <v>318</v>
      </c>
      <c r="C76">
        <f>Sunrise_set!AF77</f>
        <v>2116</v>
      </c>
      <c r="D76" s="36" t="e">
        <f t="shared" si="9"/>
        <v>#REF!</v>
      </c>
      <c r="E76" s="36" t="e">
        <f t="shared" si="10"/>
        <v>#REF!</v>
      </c>
      <c r="F76">
        <f t="shared" si="13"/>
        <v>0</v>
      </c>
      <c r="G76" s="11"/>
      <c r="H76" s="11"/>
      <c r="I76">
        <f t="shared" si="11"/>
        <v>660</v>
      </c>
      <c r="J76">
        <f t="shared" si="14"/>
        <v>1800</v>
      </c>
      <c r="L76">
        <f t="shared" si="15"/>
        <v>300</v>
      </c>
      <c r="O76" t="e">
        <f t="shared" si="16"/>
        <v>#REF!</v>
      </c>
      <c r="Q76" t="e">
        <f t="shared" si="12"/>
        <v>#REF!</v>
      </c>
      <c r="S76" t="e">
        <f t="shared" si="17"/>
        <v>#REF!</v>
      </c>
    </row>
    <row r="77" spans="1:19" x14ac:dyDescent="0.3">
      <c r="A77" s="12">
        <v>40709</v>
      </c>
      <c r="B77">
        <f>Sunrise_set!AE78</f>
        <v>318</v>
      </c>
      <c r="C77">
        <f>Sunrise_set!AF78</f>
        <v>2117</v>
      </c>
      <c r="D77" s="36" t="e">
        <f t="shared" si="9"/>
        <v>#REF!</v>
      </c>
      <c r="E77" s="36" t="e">
        <f t="shared" si="10"/>
        <v>#REF!</v>
      </c>
      <c r="F77">
        <f t="shared" si="13"/>
        <v>0</v>
      </c>
      <c r="G77" s="11"/>
      <c r="H77" s="11"/>
      <c r="I77">
        <f t="shared" si="11"/>
        <v>660</v>
      </c>
      <c r="J77">
        <f t="shared" si="14"/>
        <v>1800</v>
      </c>
      <c r="L77">
        <f t="shared" si="15"/>
        <v>300</v>
      </c>
      <c r="O77" t="e">
        <f t="shared" si="16"/>
        <v>#REF!</v>
      </c>
      <c r="Q77" t="e">
        <f t="shared" si="12"/>
        <v>#REF!</v>
      </c>
      <c r="S77" t="e">
        <f t="shared" si="17"/>
        <v>#REF!</v>
      </c>
    </row>
    <row r="78" spans="1:19" x14ac:dyDescent="0.3">
      <c r="A78" s="12">
        <v>40710</v>
      </c>
      <c r="B78">
        <f>Sunrise_set!AE79</f>
        <v>318</v>
      </c>
      <c r="C78">
        <f>Sunrise_set!AF79</f>
        <v>2118</v>
      </c>
      <c r="D78" s="36" t="e">
        <f t="shared" si="9"/>
        <v>#REF!</v>
      </c>
      <c r="E78" s="36" t="e">
        <f t="shared" si="10"/>
        <v>#REF!</v>
      </c>
      <c r="F78">
        <f t="shared" si="13"/>
        <v>0</v>
      </c>
      <c r="G78" s="11"/>
      <c r="H78" s="11"/>
      <c r="I78">
        <f t="shared" si="11"/>
        <v>660</v>
      </c>
      <c r="J78">
        <f t="shared" si="14"/>
        <v>1800</v>
      </c>
      <c r="L78">
        <f t="shared" si="15"/>
        <v>300</v>
      </c>
      <c r="O78" t="e">
        <f t="shared" si="16"/>
        <v>#REF!</v>
      </c>
      <c r="Q78" t="e">
        <f t="shared" si="12"/>
        <v>#REF!</v>
      </c>
      <c r="S78" t="e">
        <f t="shared" si="17"/>
        <v>#REF!</v>
      </c>
    </row>
    <row r="79" spans="1:19" x14ac:dyDescent="0.3">
      <c r="A79" s="12">
        <v>40711</v>
      </c>
      <c r="B79">
        <f>Sunrise_set!AE80</f>
        <v>318</v>
      </c>
      <c r="C79">
        <f>Sunrise_set!AF80</f>
        <v>2118</v>
      </c>
      <c r="D79" s="36" t="e">
        <f t="shared" si="9"/>
        <v>#REF!</v>
      </c>
      <c r="E79" s="36" t="e">
        <f t="shared" si="10"/>
        <v>#REF!</v>
      </c>
      <c r="F79">
        <f t="shared" si="13"/>
        <v>0</v>
      </c>
      <c r="G79" s="11"/>
      <c r="H79" s="11"/>
      <c r="I79">
        <f t="shared" si="11"/>
        <v>660</v>
      </c>
      <c r="J79">
        <f t="shared" si="14"/>
        <v>1800</v>
      </c>
      <c r="L79">
        <f t="shared" si="15"/>
        <v>300</v>
      </c>
      <c r="O79" t="e">
        <f t="shared" si="16"/>
        <v>#REF!</v>
      </c>
      <c r="Q79" t="e">
        <f t="shared" si="12"/>
        <v>#REF!</v>
      </c>
      <c r="S79" t="e">
        <f t="shared" si="17"/>
        <v>#REF!</v>
      </c>
    </row>
    <row r="80" spans="1:19" x14ac:dyDescent="0.3">
      <c r="A80" s="12">
        <v>40712</v>
      </c>
      <c r="B80">
        <f>Sunrise_set!AE81</f>
        <v>318</v>
      </c>
      <c r="C80">
        <f>Sunrise_set!AF81</f>
        <v>2118</v>
      </c>
      <c r="D80" s="36" t="e">
        <f t="shared" si="9"/>
        <v>#REF!</v>
      </c>
      <c r="E80" s="36" t="e">
        <f t="shared" si="10"/>
        <v>#REF!</v>
      </c>
      <c r="F80">
        <f t="shared" si="13"/>
        <v>0</v>
      </c>
      <c r="G80" s="11"/>
      <c r="H80" s="11"/>
      <c r="I80">
        <f t="shared" si="11"/>
        <v>660</v>
      </c>
      <c r="J80">
        <f t="shared" si="14"/>
        <v>1800</v>
      </c>
      <c r="L80">
        <f t="shared" si="15"/>
        <v>300</v>
      </c>
      <c r="O80" t="e">
        <f t="shared" si="16"/>
        <v>#REF!</v>
      </c>
      <c r="Q80" t="e">
        <f t="shared" si="12"/>
        <v>#REF!</v>
      </c>
      <c r="S80" t="e">
        <f t="shared" si="17"/>
        <v>#REF!</v>
      </c>
    </row>
    <row r="81" spans="1:19" x14ac:dyDescent="0.3">
      <c r="A81" s="12">
        <v>40713</v>
      </c>
      <c r="B81">
        <f>Sunrise_set!AE82</f>
        <v>318</v>
      </c>
      <c r="C81">
        <f>Sunrise_set!AF82</f>
        <v>2119</v>
      </c>
      <c r="D81" s="36" t="e">
        <f t="shared" si="9"/>
        <v>#REF!</v>
      </c>
      <c r="E81" s="36" t="e">
        <f t="shared" si="10"/>
        <v>#REF!</v>
      </c>
      <c r="F81">
        <f t="shared" si="13"/>
        <v>0</v>
      </c>
      <c r="G81" s="11"/>
      <c r="H81" s="11"/>
      <c r="I81">
        <f t="shared" si="11"/>
        <v>660</v>
      </c>
      <c r="J81">
        <f t="shared" si="14"/>
        <v>1800</v>
      </c>
      <c r="L81">
        <f t="shared" si="15"/>
        <v>300</v>
      </c>
      <c r="O81" t="e">
        <f t="shared" si="16"/>
        <v>#REF!</v>
      </c>
      <c r="Q81" t="e">
        <f t="shared" si="12"/>
        <v>#REF!</v>
      </c>
      <c r="S81" t="e">
        <f t="shared" si="17"/>
        <v>#REF!</v>
      </c>
    </row>
    <row r="82" spans="1:19" x14ac:dyDescent="0.3">
      <c r="A82" s="12">
        <v>40714</v>
      </c>
      <c r="B82">
        <f>Sunrise_set!AE83</f>
        <v>318</v>
      </c>
      <c r="C82">
        <f>Sunrise_set!AF83</f>
        <v>2119</v>
      </c>
      <c r="D82" s="36" t="e">
        <f t="shared" si="9"/>
        <v>#REF!</v>
      </c>
      <c r="E82" s="36" t="e">
        <f t="shared" si="10"/>
        <v>#REF!</v>
      </c>
      <c r="F82">
        <f t="shared" si="13"/>
        <v>0</v>
      </c>
      <c r="G82" s="11"/>
      <c r="H82" s="11"/>
      <c r="I82">
        <f t="shared" si="11"/>
        <v>660</v>
      </c>
      <c r="J82">
        <f t="shared" si="14"/>
        <v>1800</v>
      </c>
      <c r="L82">
        <f t="shared" si="15"/>
        <v>300</v>
      </c>
      <c r="O82" t="e">
        <f t="shared" si="16"/>
        <v>#REF!</v>
      </c>
      <c r="Q82" t="e">
        <f t="shared" si="12"/>
        <v>#REF!</v>
      </c>
      <c r="S82" t="e">
        <f t="shared" si="17"/>
        <v>#REF!</v>
      </c>
    </row>
    <row r="83" spans="1:19" x14ac:dyDescent="0.3">
      <c r="A83" s="12">
        <v>40715</v>
      </c>
      <c r="B83">
        <f>Sunrise_set!AE84</f>
        <v>318</v>
      </c>
      <c r="C83">
        <f>Sunrise_set!AF84</f>
        <v>2119</v>
      </c>
      <c r="D83" s="36" t="e">
        <f t="shared" si="9"/>
        <v>#REF!</v>
      </c>
      <c r="E83" s="36" t="e">
        <f t="shared" si="10"/>
        <v>#REF!</v>
      </c>
      <c r="F83">
        <f t="shared" si="13"/>
        <v>0</v>
      </c>
      <c r="G83" s="11"/>
      <c r="H83" s="11"/>
      <c r="I83">
        <f t="shared" si="11"/>
        <v>660</v>
      </c>
      <c r="J83">
        <f t="shared" si="14"/>
        <v>1800</v>
      </c>
      <c r="L83">
        <f t="shared" si="15"/>
        <v>300</v>
      </c>
      <c r="O83" t="e">
        <f t="shared" si="16"/>
        <v>#REF!</v>
      </c>
      <c r="Q83" t="e">
        <f t="shared" si="12"/>
        <v>#REF!</v>
      </c>
      <c r="S83" t="e">
        <f t="shared" si="17"/>
        <v>#REF!</v>
      </c>
    </row>
    <row r="84" spans="1:19" x14ac:dyDescent="0.3">
      <c r="A84" s="12">
        <v>40716</v>
      </c>
      <c r="B84">
        <f>Sunrise_set!AE85</f>
        <v>318</v>
      </c>
      <c r="C84">
        <f>Sunrise_set!AF85</f>
        <v>2119</v>
      </c>
      <c r="D84" s="36" t="e">
        <f t="shared" si="9"/>
        <v>#REF!</v>
      </c>
      <c r="E84" s="36" t="e">
        <f t="shared" si="10"/>
        <v>#REF!</v>
      </c>
      <c r="F84">
        <f t="shared" si="13"/>
        <v>0</v>
      </c>
      <c r="G84" s="11"/>
      <c r="H84" s="11"/>
      <c r="I84">
        <f t="shared" si="11"/>
        <v>660</v>
      </c>
      <c r="J84">
        <f t="shared" si="14"/>
        <v>1800</v>
      </c>
      <c r="L84">
        <f t="shared" si="15"/>
        <v>300</v>
      </c>
      <c r="O84" t="e">
        <f t="shared" si="16"/>
        <v>#REF!</v>
      </c>
      <c r="Q84" t="e">
        <f t="shared" si="12"/>
        <v>#REF!</v>
      </c>
      <c r="S84" t="e">
        <f t="shared" si="17"/>
        <v>#REF!</v>
      </c>
    </row>
    <row r="85" spans="1:19" x14ac:dyDescent="0.3">
      <c r="A85" s="12">
        <v>40717</v>
      </c>
      <c r="B85">
        <f>Sunrise_set!AE86</f>
        <v>319</v>
      </c>
      <c r="C85">
        <f>Sunrise_set!AF86</f>
        <v>2119</v>
      </c>
      <c r="D85" s="36" t="e">
        <f t="shared" si="9"/>
        <v>#REF!</v>
      </c>
      <c r="E85" s="36" t="e">
        <f t="shared" si="10"/>
        <v>#REF!</v>
      </c>
      <c r="F85">
        <f t="shared" si="13"/>
        <v>0</v>
      </c>
      <c r="G85" s="11"/>
      <c r="H85" s="11"/>
      <c r="I85">
        <f t="shared" si="11"/>
        <v>660</v>
      </c>
      <c r="J85">
        <f t="shared" si="14"/>
        <v>1800</v>
      </c>
      <c r="L85">
        <f t="shared" si="15"/>
        <v>300</v>
      </c>
      <c r="O85" t="e">
        <f t="shared" si="16"/>
        <v>#REF!</v>
      </c>
      <c r="Q85" t="e">
        <f t="shared" si="12"/>
        <v>#REF!</v>
      </c>
      <c r="S85" t="e">
        <f t="shared" si="17"/>
        <v>#REF!</v>
      </c>
    </row>
    <row r="86" spans="1:19" x14ac:dyDescent="0.3">
      <c r="A86" s="12">
        <v>40718</v>
      </c>
      <c r="B86">
        <f>Sunrise_set!AE87</f>
        <v>319</v>
      </c>
      <c r="C86">
        <f>Sunrise_set!AF87</f>
        <v>2119</v>
      </c>
      <c r="D86" s="36" t="e">
        <f t="shared" si="9"/>
        <v>#REF!</v>
      </c>
      <c r="E86" s="36" t="e">
        <f t="shared" si="10"/>
        <v>#REF!</v>
      </c>
      <c r="F86">
        <f t="shared" si="13"/>
        <v>0</v>
      </c>
      <c r="G86" s="11"/>
      <c r="H86" s="11"/>
      <c r="I86">
        <f t="shared" si="11"/>
        <v>660</v>
      </c>
      <c r="J86">
        <f t="shared" si="14"/>
        <v>1800</v>
      </c>
      <c r="L86">
        <f t="shared" si="15"/>
        <v>300</v>
      </c>
      <c r="O86" t="e">
        <f t="shared" si="16"/>
        <v>#REF!</v>
      </c>
      <c r="Q86" t="e">
        <f t="shared" si="12"/>
        <v>#REF!</v>
      </c>
      <c r="S86" t="e">
        <f t="shared" si="17"/>
        <v>#REF!</v>
      </c>
    </row>
    <row r="87" spans="1:19" x14ac:dyDescent="0.3">
      <c r="A87" s="12">
        <v>40719</v>
      </c>
      <c r="B87">
        <f>Sunrise_set!AE88</f>
        <v>320</v>
      </c>
      <c r="C87">
        <f>Sunrise_set!AF88</f>
        <v>2119</v>
      </c>
      <c r="D87" s="36" t="e">
        <f t="shared" si="9"/>
        <v>#REF!</v>
      </c>
      <c r="E87" s="36" t="e">
        <f t="shared" si="10"/>
        <v>#REF!</v>
      </c>
      <c r="F87">
        <f t="shared" si="13"/>
        <v>0</v>
      </c>
      <c r="G87" s="11"/>
      <c r="H87" s="11"/>
      <c r="I87">
        <f t="shared" si="11"/>
        <v>660</v>
      </c>
      <c r="J87">
        <f t="shared" si="14"/>
        <v>1800</v>
      </c>
      <c r="L87">
        <f t="shared" si="15"/>
        <v>300</v>
      </c>
      <c r="O87" t="e">
        <f t="shared" si="16"/>
        <v>#REF!</v>
      </c>
      <c r="Q87" t="e">
        <f t="shared" si="12"/>
        <v>#REF!</v>
      </c>
      <c r="S87" t="e">
        <f t="shared" si="17"/>
        <v>#REF!</v>
      </c>
    </row>
    <row r="88" spans="1:19" x14ac:dyDescent="0.3">
      <c r="A88" s="12">
        <v>40720</v>
      </c>
      <c r="B88">
        <f>Sunrise_set!AE89</f>
        <v>320</v>
      </c>
      <c r="C88">
        <f>Sunrise_set!AF89</f>
        <v>2119</v>
      </c>
      <c r="D88" s="36" t="e">
        <f t="shared" si="9"/>
        <v>#REF!</v>
      </c>
      <c r="E88" s="36" t="e">
        <f t="shared" si="10"/>
        <v>#REF!</v>
      </c>
      <c r="F88">
        <f t="shared" si="13"/>
        <v>0</v>
      </c>
      <c r="G88" s="11"/>
      <c r="H88" s="11"/>
      <c r="I88">
        <f t="shared" si="11"/>
        <v>660</v>
      </c>
      <c r="J88">
        <f t="shared" si="14"/>
        <v>1800</v>
      </c>
      <c r="L88">
        <f t="shared" si="15"/>
        <v>300</v>
      </c>
      <c r="O88" t="e">
        <f t="shared" si="16"/>
        <v>#REF!</v>
      </c>
      <c r="Q88" t="e">
        <f t="shared" si="12"/>
        <v>#REF!</v>
      </c>
      <c r="S88" t="e">
        <f t="shared" si="17"/>
        <v>#REF!</v>
      </c>
    </row>
    <row r="89" spans="1:19" x14ac:dyDescent="0.3">
      <c r="A89" s="12">
        <v>40721</v>
      </c>
      <c r="B89">
        <f>Sunrise_set!AE90</f>
        <v>321</v>
      </c>
      <c r="C89">
        <f>Sunrise_set!AF90</f>
        <v>2119</v>
      </c>
      <c r="D89" s="36" t="e">
        <f t="shared" si="9"/>
        <v>#REF!</v>
      </c>
      <c r="E89" s="36" t="e">
        <f t="shared" si="10"/>
        <v>#REF!</v>
      </c>
      <c r="F89">
        <f t="shared" si="13"/>
        <v>0</v>
      </c>
      <c r="G89" s="11"/>
      <c r="H89" s="11"/>
      <c r="I89">
        <f t="shared" si="11"/>
        <v>660</v>
      </c>
      <c r="J89">
        <f t="shared" si="14"/>
        <v>1800</v>
      </c>
      <c r="L89">
        <f t="shared" si="15"/>
        <v>300</v>
      </c>
      <c r="O89" t="e">
        <f t="shared" si="16"/>
        <v>#REF!</v>
      </c>
      <c r="Q89" t="e">
        <f t="shared" si="12"/>
        <v>#REF!</v>
      </c>
      <c r="S89" t="e">
        <f t="shared" si="17"/>
        <v>#REF!</v>
      </c>
    </row>
    <row r="90" spans="1:19" x14ac:dyDescent="0.3">
      <c r="A90" s="12">
        <v>40722</v>
      </c>
      <c r="B90">
        <f>Sunrise_set!AE91</f>
        <v>322</v>
      </c>
      <c r="C90">
        <f>Sunrise_set!AF91</f>
        <v>2119</v>
      </c>
      <c r="D90" s="36" t="e">
        <f t="shared" si="9"/>
        <v>#REF!</v>
      </c>
      <c r="E90" s="36" t="e">
        <f t="shared" si="10"/>
        <v>#REF!</v>
      </c>
      <c r="F90">
        <f t="shared" si="13"/>
        <v>0</v>
      </c>
      <c r="G90" s="11"/>
      <c r="H90" s="11"/>
      <c r="I90">
        <f t="shared" si="11"/>
        <v>660</v>
      </c>
      <c r="J90">
        <f t="shared" si="14"/>
        <v>1800</v>
      </c>
      <c r="L90">
        <f t="shared" si="15"/>
        <v>300</v>
      </c>
      <c r="O90" t="e">
        <f t="shared" si="16"/>
        <v>#REF!</v>
      </c>
      <c r="Q90" t="e">
        <f t="shared" si="12"/>
        <v>#REF!</v>
      </c>
      <c r="S90" t="e">
        <f t="shared" si="17"/>
        <v>#REF!</v>
      </c>
    </row>
    <row r="91" spans="1:19" x14ac:dyDescent="0.3">
      <c r="A91" s="12">
        <v>40723</v>
      </c>
      <c r="B91">
        <f>Sunrise_set!AE92</f>
        <v>322</v>
      </c>
      <c r="C91">
        <f>Sunrise_set!AF92</f>
        <v>2118</v>
      </c>
      <c r="D91" s="36" t="e">
        <f t="shared" si="9"/>
        <v>#REF!</v>
      </c>
      <c r="E91" s="36" t="e">
        <f t="shared" si="10"/>
        <v>#REF!</v>
      </c>
      <c r="F91">
        <f t="shared" si="13"/>
        <v>0</v>
      </c>
      <c r="G91" s="11"/>
      <c r="H91" s="11"/>
      <c r="I91">
        <f t="shared" si="11"/>
        <v>660</v>
      </c>
      <c r="J91">
        <f t="shared" si="14"/>
        <v>1800</v>
      </c>
      <c r="L91">
        <f t="shared" si="15"/>
        <v>300</v>
      </c>
      <c r="O91" t="e">
        <f t="shared" si="16"/>
        <v>#REF!</v>
      </c>
      <c r="Q91" t="e">
        <f t="shared" si="12"/>
        <v>#REF!</v>
      </c>
      <c r="S91" t="e">
        <f t="shared" si="17"/>
        <v>#REF!</v>
      </c>
    </row>
    <row r="92" spans="1:19" x14ac:dyDescent="0.3">
      <c r="A92" s="12">
        <v>40724</v>
      </c>
      <c r="B92">
        <f>Sunrise_set!AE93</f>
        <v>323</v>
      </c>
      <c r="C92">
        <f>Sunrise_set!AF93</f>
        <v>2118</v>
      </c>
      <c r="D92" s="36" t="e">
        <f t="shared" si="9"/>
        <v>#REF!</v>
      </c>
      <c r="E92" s="36" t="e">
        <f t="shared" si="10"/>
        <v>#REF!</v>
      </c>
      <c r="F92">
        <f t="shared" si="13"/>
        <v>0</v>
      </c>
      <c r="G92" s="11"/>
      <c r="H92" s="11"/>
      <c r="I92">
        <f t="shared" si="11"/>
        <v>660</v>
      </c>
      <c r="J92">
        <f t="shared" si="14"/>
        <v>1800</v>
      </c>
      <c r="L92">
        <f t="shared" si="15"/>
        <v>300</v>
      </c>
      <c r="O92" t="e">
        <f t="shared" si="16"/>
        <v>#REF!</v>
      </c>
      <c r="Q92" t="e">
        <f t="shared" si="12"/>
        <v>#REF!</v>
      </c>
      <c r="S92" t="e">
        <f t="shared" si="17"/>
        <v>#REF!</v>
      </c>
    </row>
    <row r="93" spans="1:19" x14ac:dyDescent="0.3">
      <c r="A93" s="12">
        <v>40725</v>
      </c>
      <c r="B93">
        <f>Sunrise_set!AE94</f>
        <v>324</v>
      </c>
      <c r="C93">
        <f>Sunrise_set!AF94</f>
        <v>2117</v>
      </c>
      <c r="D93" s="36" t="e">
        <f t="shared" si="9"/>
        <v>#REF!</v>
      </c>
      <c r="E93" s="36" t="e">
        <f t="shared" si="10"/>
        <v>#REF!</v>
      </c>
      <c r="F93">
        <f t="shared" si="13"/>
        <v>0</v>
      </c>
      <c r="G93" s="11"/>
      <c r="H93" s="11"/>
      <c r="I93">
        <f t="shared" si="11"/>
        <v>660</v>
      </c>
      <c r="J93">
        <f t="shared" si="14"/>
        <v>1800</v>
      </c>
      <c r="L93">
        <f t="shared" si="15"/>
        <v>300</v>
      </c>
      <c r="O93" t="e">
        <f t="shared" si="16"/>
        <v>#REF!</v>
      </c>
      <c r="Q93" t="e">
        <f t="shared" si="12"/>
        <v>#REF!</v>
      </c>
      <c r="S93" t="e">
        <f t="shared" si="17"/>
        <v>#REF!</v>
      </c>
    </row>
    <row r="94" spans="1:19" x14ac:dyDescent="0.3">
      <c r="A94" s="12">
        <v>40726</v>
      </c>
      <c r="B94">
        <f>Sunrise_set!AE95</f>
        <v>325</v>
      </c>
      <c r="C94">
        <f>Sunrise_set!AF95</f>
        <v>2116</v>
      </c>
      <c r="D94" s="36" t="e">
        <f t="shared" si="9"/>
        <v>#REF!</v>
      </c>
      <c r="E94" s="36" t="e">
        <f t="shared" si="10"/>
        <v>#REF!</v>
      </c>
      <c r="F94">
        <f t="shared" si="13"/>
        <v>0</v>
      </c>
      <c r="G94" s="11"/>
      <c r="H94" s="11"/>
      <c r="I94">
        <f t="shared" si="11"/>
        <v>660</v>
      </c>
      <c r="J94">
        <f t="shared" si="14"/>
        <v>1800</v>
      </c>
      <c r="L94">
        <f t="shared" si="15"/>
        <v>300</v>
      </c>
      <c r="O94" t="e">
        <f t="shared" si="16"/>
        <v>#REF!</v>
      </c>
      <c r="Q94" t="e">
        <f t="shared" si="12"/>
        <v>#REF!</v>
      </c>
      <c r="S94" t="e">
        <f t="shared" si="17"/>
        <v>#REF!</v>
      </c>
    </row>
    <row r="95" spans="1:19" x14ac:dyDescent="0.3">
      <c r="A95" s="12">
        <v>40727</v>
      </c>
      <c r="B95">
        <f>Sunrise_set!AE96</f>
        <v>326</v>
      </c>
      <c r="C95">
        <f>Sunrise_set!AF96</f>
        <v>2116</v>
      </c>
      <c r="D95" s="36" t="e">
        <f t="shared" si="9"/>
        <v>#REF!</v>
      </c>
      <c r="E95" s="36" t="e">
        <f t="shared" si="10"/>
        <v>#REF!</v>
      </c>
      <c r="F95">
        <f t="shared" si="13"/>
        <v>0</v>
      </c>
      <c r="G95" s="11"/>
      <c r="H95" s="11"/>
      <c r="I95">
        <f t="shared" si="11"/>
        <v>660</v>
      </c>
      <c r="J95">
        <f t="shared" si="14"/>
        <v>1800</v>
      </c>
      <c r="L95">
        <f t="shared" si="15"/>
        <v>300</v>
      </c>
      <c r="O95" t="e">
        <f t="shared" si="16"/>
        <v>#REF!</v>
      </c>
      <c r="Q95" t="e">
        <f t="shared" si="12"/>
        <v>#REF!</v>
      </c>
      <c r="S95" t="e">
        <f t="shared" si="17"/>
        <v>#REF!</v>
      </c>
    </row>
    <row r="96" spans="1:19" x14ac:dyDescent="0.3">
      <c r="A96" s="12">
        <v>40728</v>
      </c>
      <c r="B96">
        <f>Sunrise_set!AE97</f>
        <v>327</v>
      </c>
      <c r="C96">
        <f>Sunrise_set!AF97</f>
        <v>2115</v>
      </c>
      <c r="D96" s="36" t="e">
        <f t="shared" si="9"/>
        <v>#REF!</v>
      </c>
      <c r="E96" s="36" t="e">
        <f t="shared" si="10"/>
        <v>#REF!</v>
      </c>
      <c r="F96">
        <f t="shared" si="13"/>
        <v>0</v>
      </c>
      <c r="G96" s="11"/>
      <c r="H96" s="11"/>
      <c r="I96">
        <f t="shared" si="11"/>
        <v>660</v>
      </c>
      <c r="J96">
        <f t="shared" si="14"/>
        <v>1800</v>
      </c>
      <c r="L96">
        <f t="shared" si="15"/>
        <v>300</v>
      </c>
      <c r="O96" t="e">
        <f t="shared" si="16"/>
        <v>#REF!</v>
      </c>
      <c r="Q96" t="e">
        <f t="shared" si="12"/>
        <v>#REF!</v>
      </c>
      <c r="S96" t="e">
        <f t="shared" si="17"/>
        <v>#REF!</v>
      </c>
    </row>
    <row r="97" spans="1:19" x14ac:dyDescent="0.3">
      <c r="A97" s="12">
        <v>40729</v>
      </c>
      <c r="B97">
        <f>Sunrise_set!AE98</f>
        <v>328</v>
      </c>
      <c r="C97">
        <f>Sunrise_set!AF98</f>
        <v>2114</v>
      </c>
      <c r="D97" s="36" t="e">
        <f t="shared" si="9"/>
        <v>#REF!</v>
      </c>
      <c r="E97" s="36" t="e">
        <f t="shared" si="10"/>
        <v>#REF!</v>
      </c>
      <c r="F97">
        <f t="shared" si="13"/>
        <v>0</v>
      </c>
      <c r="G97" s="11"/>
      <c r="H97" s="11"/>
      <c r="I97">
        <f t="shared" si="11"/>
        <v>660</v>
      </c>
      <c r="J97">
        <f t="shared" si="14"/>
        <v>1800</v>
      </c>
      <c r="L97">
        <f t="shared" si="15"/>
        <v>300</v>
      </c>
      <c r="O97" t="e">
        <f t="shared" si="16"/>
        <v>#REF!</v>
      </c>
      <c r="Q97" t="e">
        <f t="shared" si="12"/>
        <v>#REF!</v>
      </c>
      <c r="S97" t="e">
        <f t="shared" si="17"/>
        <v>#REF!</v>
      </c>
    </row>
    <row r="98" spans="1:19" x14ac:dyDescent="0.3">
      <c r="A98" s="12">
        <v>40730</v>
      </c>
      <c r="B98">
        <f>Sunrise_set!AE99</f>
        <v>329</v>
      </c>
      <c r="C98">
        <f>Sunrise_set!AF99</f>
        <v>2113</v>
      </c>
      <c r="D98" s="36" t="e">
        <f t="shared" si="9"/>
        <v>#REF!</v>
      </c>
      <c r="E98" s="36" t="e">
        <f t="shared" si="10"/>
        <v>#REF!</v>
      </c>
      <c r="F98">
        <f t="shared" si="13"/>
        <v>0</v>
      </c>
      <c r="G98" s="11"/>
      <c r="H98" s="11"/>
      <c r="I98">
        <f t="shared" si="11"/>
        <v>660</v>
      </c>
      <c r="J98">
        <f t="shared" si="14"/>
        <v>1800</v>
      </c>
      <c r="L98">
        <f t="shared" si="15"/>
        <v>300</v>
      </c>
      <c r="O98" t="e">
        <f t="shared" si="16"/>
        <v>#REF!</v>
      </c>
      <c r="Q98" t="e">
        <f t="shared" si="12"/>
        <v>#REF!</v>
      </c>
      <c r="S98" t="e">
        <f t="shared" si="17"/>
        <v>#REF!</v>
      </c>
    </row>
    <row r="99" spans="1:19" x14ac:dyDescent="0.3">
      <c r="A99" s="12">
        <v>40731</v>
      </c>
      <c r="B99">
        <f>Sunrise_set!AE100</f>
        <v>331</v>
      </c>
      <c r="C99">
        <f>Sunrise_set!AF100</f>
        <v>2112</v>
      </c>
      <c r="D99" s="36" t="e">
        <f t="shared" si="9"/>
        <v>#REF!</v>
      </c>
      <c r="E99" s="36" t="e">
        <f t="shared" si="10"/>
        <v>#REF!</v>
      </c>
      <c r="F99">
        <f t="shared" si="13"/>
        <v>0</v>
      </c>
      <c r="G99" s="11"/>
      <c r="H99" s="11"/>
      <c r="I99">
        <f t="shared" si="11"/>
        <v>660</v>
      </c>
      <c r="J99">
        <f t="shared" si="14"/>
        <v>1800</v>
      </c>
      <c r="L99">
        <f t="shared" si="15"/>
        <v>300</v>
      </c>
      <c r="O99" t="e">
        <f t="shared" si="16"/>
        <v>#REF!</v>
      </c>
      <c r="Q99" t="e">
        <f t="shared" si="12"/>
        <v>#REF!</v>
      </c>
      <c r="S99" t="e">
        <f t="shared" si="17"/>
        <v>#REF!</v>
      </c>
    </row>
    <row r="100" spans="1:19" x14ac:dyDescent="0.3">
      <c r="A100" s="12">
        <v>40732</v>
      </c>
      <c r="B100">
        <f>Sunrise_set!AE101</f>
        <v>332</v>
      </c>
      <c r="C100">
        <f>Sunrise_set!AF101</f>
        <v>2111</v>
      </c>
      <c r="D100" s="36" t="e">
        <f t="shared" si="9"/>
        <v>#REF!</v>
      </c>
      <c r="E100" s="36" t="e">
        <f t="shared" si="10"/>
        <v>#REF!</v>
      </c>
      <c r="F100">
        <f t="shared" si="13"/>
        <v>0</v>
      </c>
      <c r="G100" s="11"/>
      <c r="H100" s="11"/>
      <c r="I100">
        <f t="shared" si="11"/>
        <v>660</v>
      </c>
      <c r="J100">
        <f t="shared" si="14"/>
        <v>1800</v>
      </c>
      <c r="L100">
        <f t="shared" si="15"/>
        <v>300</v>
      </c>
      <c r="O100" t="e">
        <f t="shared" si="16"/>
        <v>#REF!</v>
      </c>
      <c r="Q100" t="e">
        <f t="shared" si="12"/>
        <v>#REF!</v>
      </c>
      <c r="S100" t="e">
        <f t="shared" si="17"/>
        <v>#REF!</v>
      </c>
    </row>
    <row r="101" spans="1:19" x14ac:dyDescent="0.3">
      <c r="A101" s="12">
        <v>40733</v>
      </c>
      <c r="B101">
        <f>Sunrise_set!AE102</f>
        <v>333</v>
      </c>
      <c r="C101">
        <f>Sunrise_set!AF102</f>
        <v>2110</v>
      </c>
      <c r="D101" s="36" t="e">
        <f t="shared" si="9"/>
        <v>#REF!</v>
      </c>
      <c r="E101" s="36" t="e">
        <f t="shared" si="10"/>
        <v>#REF!</v>
      </c>
      <c r="F101">
        <f t="shared" si="13"/>
        <v>0</v>
      </c>
      <c r="G101" s="11"/>
      <c r="H101" s="11"/>
      <c r="I101">
        <f t="shared" si="11"/>
        <v>660</v>
      </c>
      <c r="J101">
        <f t="shared" si="14"/>
        <v>1800</v>
      </c>
      <c r="L101">
        <f t="shared" si="15"/>
        <v>300</v>
      </c>
      <c r="O101" t="e">
        <f t="shared" si="16"/>
        <v>#REF!</v>
      </c>
      <c r="Q101" t="e">
        <f t="shared" si="12"/>
        <v>#REF!</v>
      </c>
      <c r="S101" t="e">
        <f t="shared" si="17"/>
        <v>#REF!</v>
      </c>
    </row>
    <row r="102" spans="1:19" x14ac:dyDescent="0.3">
      <c r="A102" s="12">
        <v>40734</v>
      </c>
      <c r="B102">
        <f>Sunrise_set!AE103</f>
        <v>335</v>
      </c>
      <c r="C102">
        <f>Sunrise_set!AF103</f>
        <v>2109</v>
      </c>
      <c r="D102" s="36" t="e">
        <f t="shared" si="9"/>
        <v>#REF!</v>
      </c>
      <c r="E102" s="36" t="e">
        <f t="shared" si="10"/>
        <v>#REF!</v>
      </c>
      <c r="F102">
        <f t="shared" si="13"/>
        <v>0</v>
      </c>
      <c r="G102" s="11"/>
      <c r="H102" s="11"/>
      <c r="I102">
        <f t="shared" si="11"/>
        <v>660</v>
      </c>
      <c r="J102">
        <f t="shared" si="14"/>
        <v>1800</v>
      </c>
      <c r="L102">
        <f t="shared" si="15"/>
        <v>300</v>
      </c>
      <c r="O102" t="e">
        <f t="shared" si="16"/>
        <v>#REF!</v>
      </c>
      <c r="Q102" t="e">
        <f t="shared" si="12"/>
        <v>#REF!</v>
      </c>
      <c r="S102" t="e">
        <f t="shared" si="17"/>
        <v>#REF!</v>
      </c>
    </row>
    <row r="103" spans="1:19" x14ac:dyDescent="0.3">
      <c r="A103" s="12">
        <v>40735</v>
      </c>
      <c r="B103">
        <f>Sunrise_set!AE104</f>
        <v>336</v>
      </c>
      <c r="C103">
        <f>Sunrise_set!AF104</f>
        <v>2108</v>
      </c>
      <c r="D103" s="36" t="e">
        <f t="shared" si="9"/>
        <v>#REF!</v>
      </c>
      <c r="E103" s="36" t="e">
        <f t="shared" si="10"/>
        <v>#REF!</v>
      </c>
      <c r="F103">
        <f t="shared" si="13"/>
        <v>0</v>
      </c>
      <c r="G103" s="11"/>
      <c r="H103" s="11"/>
      <c r="I103">
        <f t="shared" si="11"/>
        <v>660</v>
      </c>
      <c r="J103">
        <f t="shared" si="14"/>
        <v>1800</v>
      </c>
      <c r="L103">
        <f t="shared" si="15"/>
        <v>300</v>
      </c>
      <c r="O103" t="e">
        <f t="shared" si="16"/>
        <v>#REF!</v>
      </c>
      <c r="Q103" t="e">
        <f t="shared" si="12"/>
        <v>#REF!</v>
      </c>
      <c r="S103" t="e">
        <f t="shared" si="17"/>
        <v>#REF!</v>
      </c>
    </row>
    <row r="104" spans="1:19" x14ac:dyDescent="0.3">
      <c r="A104" s="12">
        <v>40736</v>
      </c>
      <c r="B104">
        <f>Sunrise_set!AE105</f>
        <v>338</v>
      </c>
      <c r="C104">
        <f>Sunrise_set!AF105</f>
        <v>2107</v>
      </c>
      <c r="D104" s="36" t="e">
        <f t="shared" si="9"/>
        <v>#REF!</v>
      </c>
      <c r="E104" s="36" t="e">
        <f t="shared" si="10"/>
        <v>#REF!</v>
      </c>
      <c r="F104">
        <f t="shared" si="13"/>
        <v>0</v>
      </c>
      <c r="G104" s="11"/>
      <c r="H104" s="11"/>
      <c r="I104">
        <f t="shared" si="11"/>
        <v>660</v>
      </c>
      <c r="J104">
        <f t="shared" si="14"/>
        <v>1800</v>
      </c>
      <c r="L104">
        <f t="shared" si="15"/>
        <v>300</v>
      </c>
      <c r="O104" t="e">
        <f t="shared" si="16"/>
        <v>#REF!</v>
      </c>
      <c r="Q104" t="e">
        <f t="shared" si="12"/>
        <v>#REF!</v>
      </c>
      <c r="S104" t="e">
        <f t="shared" si="17"/>
        <v>#REF!</v>
      </c>
    </row>
    <row r="105" spans="1:19" x14ac:dyDescent="0.3">
      <c r="A105" s="12">
        <v>40737</v>
      </c>
      <c r="B105">
        <f>Sunrise_set!AE106</f>
        <v>339</v>
      </c>
      <c r="C105">
        <f>Sunrise_set!AF106</f>
        <v>2105</v>
      </c>
      <c r="D105" s="36" t="e">
        <f t="shared" si="9"/>
        <v>#REF!</v>
      </c>
      <c r="E105" s="36" t="e">
        <f t="shared" si="10"/>
        <v>#REF!</v>
      </c>
      <c r="F105">
        <f t="shared" si="13"/>
        <v>0</v>
      </c>
      <c r="G105" s="11"/>
      <c r="H105" s="11"/>
      <c r="I105">
        <f t="shared" si="11"/>
        <v>660</v>
      </c>
      <c r="J105">
        <f t="shared" si="14"/>
        <v>1800</v>
      </c>
      <c r="L105">
        <f t="shared" si="15"/>
        <v>300</v>
      </c>
      <c r="O105" t="e">
        <f t="shared" si="16"/>
        <v>#REF!</v>
      </c>
      <c r="Q105" t="e">
        <f t="shared" si="12"/>
        <v>#REF!</v>
      </c>
      <c r="S105" t="e">
        <f t="shared" si="17"/>
        <v>#REF!</v>
      </c>
    </row>
    <row r="106" spans="1:19" x14ac:dyDescent="0.3">
      <c r="A106" s="12">
        <v>40738</v>
      </c>
      <c r="B106">
        <f>Sunrise_set!AE107</f>
        <v>341</v>
      </c>
      <c r="C106">
        <f>Sunrise_set!AF107</f>
        <v>2104</v>
      </c>
      <c r="D106" s="36" t="e">
        <f t="shared" si="9"/>
        <v>#REF!</v>
      </c>
      <c r="E106" s="36" t="e">
        <f t="shared" si="10"/>
        <v>#REF!</v>
      </c>
      <c r="F106">
        <f t="shared" si="13"/>
        <v>0</v>
      </c>
      <c r="G106" s="11"/>
      <c r="H106" s="11"/>
      <c r="I106">
        <f t="shared" si="11"/>
        <v>660</v>
      </c>
      <c r="J106">
        <f t="shared" si="14"/>
        <v>1800</v>
      </c>
      <c r="L106">
        <f t="shared" si="15"/>
        <v>300</v>
      </c>
      <c r="O106" t="e">
        <f t="shared" si="16"/>
        <v>#REF!</v>
      </c>
      <c r="Q106" t="e">
        <f t="shared" si="12"/>
        <v>#REF!</v>
      </c>
      <c r="S106" t="e">
        <f t="shared" si="17"/>
        <v>#REF!</v>
      </c>
    </row>
    <row r="107" spans="1:19" x14ac:dyDescent="0.3">
      <c r="A107" s="12">
        <v>40739</v>
      </c>
      <c r="B107">
        <f>Sunrise_set!AE108</f>
        <v>342</v>
      </c>
      <c r="C107">
        <f>Sunrise_set!AF108</f>
        <v>2103</v>
      </c>
      <c r="D107" s="36" t="e">
        <f t="shared" si="9"/>
        <v>#REF!</v>
      </c>
      <c r="E107" s="36" t="e">
        <f t="shared" si="10"/>
        <v>#REF!</v>
      </c>
      <c r="F107">
        <f t="shared" si="13"/>
        <v>0</v>
      </c>
      <c r="G107" s="11"/>
      <c r="H107" s="11"/>
      <c r="I107">
        <f t="shared" si="11"/>
        <v>660</v>
      </c>
      <c r="J107">
        <f t="shared" si="14"/>
        <v>1800</v>
      </c>
      <c r="L107">
        <f t="shared" si="15"/>
        <v>300</v>
      </c>
      <c r="O107" t="e">
        <f t="shared" si="16"/>
        <v>#REF!</v>
      </c>
      <c r="Q107" t="e">
        <f t="shared" si="12"/>
        <v>#REF!</v>
      </c>
      <c r="S107" t="e">
        <f t="shared" si="17"/>
        <v>#REF!</v>
      </c>
    </row>
    <row r="108" spans="1:19" x14ac:dyDescent="0.3">
      <c r="A108" s="12">
        <v>40740</v>
      </c>
      <c r="B108">
        <f>Sunrise_set!AE109</f>
        <v>344</v>
      </c>
      <c r="C108">
        <f>Sunrise_set!AF109</f>
        <v>2101</v>
      </c>
      <c r="D108" s="36" t="e">
        <f t="shared" si="9"/>
        <v>#REF!</v>
      </c>
      <c r="E108" s="36" t="e">
        <f t="shared" si="10"/>
        <v>#REF!</v>
      </c>
      <c r="F108">
        <f t="shared" si="13"/>
        <v>0</v>
      </c>
      <c r="G108" s="11"/>
      <c r="H108" s="11"/>
      <c r="I108">
        <f t="shared" si="11"/>
        <v>660</v>
      </c>
      <c r="J108">
        <f t="shared" si="14"/>
        <v>1800</v>
      </c>
      <c r="L108">
        <f t="shared" si="15"/>
        <v>300</v>
      </c>
      <c r="O108" t="e">
        <f t="shared" si="16"/>
        <v>#REF!</v>
      </c>
      <c r="Q108" t="e">
        <f t="shared" si="12"/>
        <v>#REF!</v>
      </c>
      <c r="S108" t="e">
        <f t="shared" si="17"/>
        <v>#REF!</v>
      </c>
    </row>
    <row r="109" spans="1:19" x14ac:dyDescent="0.3">
      <c r="A109" s="12">
        <v>40741</v>
      </c>
      <c r="B109">
        <f>Sunrise_set!AE110</f>
        <v>346</v>
      </c>
      <c r="C109">
        <f>Sunrise_set!AF110</f>
        <v>2100</v>
      </c>
      <c r="D109" s="36" t="e">
        <f t="shared" si="9"/>
        <v>#REF!</v>
      </c>
      <c r="E109" s="36" t="e">
        <f t="shared" si="10"/>
        <v>#REF!</v>
      </c>
      <c r="F109">
        <f t="shared" si="13"/>
        <v>0</v>
      </c>
      <c r="G109" s="11"/>
      <c r="H109" s="11"/>
      <c r="I109">
        <f t="shared" si="11"/>
        <v>660</v>
      </c>
      <c r="J109">
        <f t="shared" si="14"/>
        <v>1800</v>
      </c>
      <c r="L109">
        <f t="shared" si="15"/>
        <v>300</v>
      </c>
      <c r="O109" t="e">
        <f t="shared" si="16"/>
        <v>#REF!</v>
      </c>
      <c r="Q109" t="e">
        <f t="shared" si="12"/>
        <v>#REF!</v>
      </c>
      <c r="S109" t="e">
        <f t="shared" si="17"/>
        <v>#REF!</v>
      </c>
    </row>
    <row r="110" spans="1:19" x14ac:dyDescent="0.3">
      <c r="A110" s="12">
        <v>40742</v>
      </c>
      <c r="B110">
        <f>Sunrise_set!AE111</f>
        <v>347</v>
      </c>
      <c r="C110">
        <f>Sunrise_set!AF111</f>
        <v>2058</v>
      </c>
      <c r="D110" s="36" t="e">
        <f t="shared" si="9"/>
        <v>#REF!</v>
      </c>
      <c r="E110" s="36" t="e">
        <f t="shared" si="10"/>
        <v>#REF!</v>
      </c>
      <c r="F110">
        <f t="shared" si="13"/>
        <v>0</v>
      </c>
      <c r="G110" s="11"/>
      <c r="H110" s="11"/>
      <c r="I110">
        <f t="shared" si="11"/>
        <v>660</v>
      </c>
      <c r="J110">
        <f t="shared" si="14"/>
        <v>1800</v>
      </c>
      <c r="L110">
        <f t="shared" si="15"/>
        <v>300</v>
      </c>
      <c r="O110" t="e">
        <f t="shared" si="16"/>
        <v>#REF!</v>
      </c>
      <c r="Q110" t="e">
        <f t="shared" si="12"/>
        <v>#REF!</v>
      </c>
      <c r="S110" t="e">
        <f t="shared" si="17"/>
        <v>#REF!</v>
      </c>
    </row>
    <row r="111" spans="1:19" x14ac:dyDescent="0.3">
      <c r="A111" s="12">
        <v>40743</v>
      </c>
      <c r="B111">
        <f>Sunrise_set!AE112</f>
        <v>349</v>
      </c>
      <c r="C111">
        <f>Sunrise_set!AF112</f>
        <v>2056</v>
      </c>
      <c r="D111" s="36" t="e">
        <f t="shared" si="9"/>
        <v>#REF!</v>
      </c>
      <c r="E111" s="36" t="e">
        <f t="shared" si="10"/>
        <v>#REF!</v>
      </c>
      <c r="F111">
        <f t="shared" si="13"/>
        <v>0</v>
      </c>
      <c r="G111" s="11"/>
      <c r="H111" s="11"/>
      <c r="I111">
        <f t="shared" si="11"/>
        <v>660</v>
      </c>
      <c r="J111">
        <f t="shared" si="14"/>
        <v>1800</v>
      </c>
      <c r="L111">
        <f t="shared" si="15"/>
        <v>300</v>
      </c>
      <c r="O111" t="e">
        <f t="shared" si="16"/>
        <v>#REF!</v>
      </c>
      <c r="Q111" t="e">
        <f t="shared" si="12"/>
        <v>#REF!</v>
      </c>
      <c r="S111" t="e">
        <f t="shared" si="17"/>
        <v>#REF!</v>
      </c>
    </row>
    <row r="112" spans="1:19" x14ac:dyDescent="0.3">
      <c r="A112" s="12">
        <v>40744</v>
      </c>
      <c r="B112">
        <f>Sunrise_set!AE113</f>
        <v>351</v>
      </c>
      <c r="C112">
        <f>Sunrise_set!AF113</f>
        <v>2055</v>
      </c>
      <c r="D112" s="36" t="e">
        <f t="shared" si="9"/>
        <v>#REF!</v>
      </c>
      <c r="E112" s="36" t="e">
        <f t="shared" si="10"/>
        <v>#REF!</v>
      </c>
      <c r="F112">
        <f t="shared" si="13"/>
        <v>0</v>
      </c>
      <c r="G112" s="11"/>
      <c r="H112" s="11"/>
      <c r="I112">
        <f t="shared" si="11"/>
        <v>660</v>
      </c>
      <c r="J112">
        <f t="shared" si="14"/>
        <v>1800</v>
      </c>
      <c r="L112">
        <f t="shared" si="15"/>
        <v>300</v>
      </c>
      <c r="O112" t="e">
        <f t="shared" si="16"/>
        <v>#REF!</v>
      </c>
      <c r="Q112" t="e">
        <f t="shared" si="12"/>
        <v>#REF!</v>
      </c>
      <c r="S112" t="e">
        <f t="shared" si="17"/>
        <v>#REF!</v>
      </c>
    </row>
    <row r="113" spans="1:19" x14ac:dyDescent="0.3">
      <c r="A113" s="12">
        <v>40745</v>
      </c>
      <c r="B113">
        <f>Sunrise_set!AE114</f>
        <v>353</v>
      </c>
      <c r="C113">
        <f>Sunrise_set!AF114</f>
        <v>2053</v>
      </c>
      <c r="D113" s="36" t="e">
        <f t="shared" si="9"/>
        <v>#REF!</v>
      </c>
      <c r="E113" s="36" t="e">
        <f t="shared" si="10"/>
        <v>#REF!</v>
      </c>
      <c r="F113">
        <f t="shared" si="13"/>
        <v>0</v>
      </c>
      <c r="G113" s="11"/>
      <c r="H113" s="11"/>
      <c r="I113">
        <f t="shared" si="11"/>
        <v>660</v>
      </c>
      <c r="J113">
        <f t="shared" si="14"/>
        <v>1800</v>
      </c>
      <c r="L113">
        <f t="shared" si="15"/>
        <v>300</v>
      </c>
      <c r="O113" t="e">
        <f t="shared" si="16"/>
        <v>#REF!</v>
      </c>
      <c r="Q113" t="e">
        <f t="shared" si="12"/>
        <v>#REF!</v>
      </c>
      <c r="S113" t="e">
        <f t="shared" si="17"/>
        <v>#REF!</v>
      </c>
    </row>
    <row r="114" spans="1:19" x14ac:dyDescent="0.3">
      <c r="A114" s="12">
        <v>40746</v>
      </c>
      <c r="B114">
        <f>Sunrise_set!AE115</f>
        <v>354</v>
      </c>
      <c r="C114">
        <f>Sunrise_set!AF115</f>
        <v>2051</v>
      </c>
      <c r="D114" s="36" t="e">
        <f t="shared" si="9"/>
        <v>#REF!</v>
      </c>
      <c r="E114" s="36" t="e">
        <f t="shared" si="10"/>
        <v>#REF!</v>
      </c>
      <c r="F114">
        <f t="shared" si="13"/>
        <v>0</v>
      </c>
      <c r="G114" s="11"/>
      <c r="H114" s="11"/>
      <c r="I114">
        <f t="shared" si="11"/>
        <v>660</v>
      </c>
      <c r="J114">
        <f t="shared" si="14"/>
        <v>1800</v>
      </c>
      <c r="L114">
        <f t="shared" si="15"/>
        <v>300</v>
      </c>
      <c r="O114" t="e">
        <f t="shared" si="16"/>
        <v>#REF!</v>
      </c>
      <c r="Q114" t="e">
        <f t="shared" si="12"/>
        <v>#REF!</v>
      </c>
      <c r="S114" t="e">
        <f t="shared" si="17"/>
        <v>#REF!</v>
      </c>
    </row>
    <row r="115" spans="1:19" x14ac:dyDescent="0.3">
      <c r="A115" s="12">
        <v>40747</v>
      </c>
      <c r="B115">
        <f>Sunrise_set!AE116</f>
        <v>356</v>
      </c>
      <c r="C115">
        <f>Sunrise_set!AF116</f>
        <v>2049</v>
      </c>
      <c r="D115" s="36" t="e">
        <f t="shared" si="9"/>
        <v>#REF!</v>
      </c>
      <c r="E115" s="36" t="e">
        <f t="shared" si="10"/>
        <v>#REF!</v>
      </c>
      <c r="F115">
        <f t="shared" si="13"/>
        <v>0</v>
      </c>
      <c r="G115" s="11"/>
      <c r="H115" s="11"/>
      <c r="I115">
        <f t="shared" si="11"/>
        <v>660</v>
      </c>
      <c r="J115">
        <f t="shared" si="14"/>
        <v>1800</v>
      </c>
      <c r="L115">
        <f t="shared" si="15"/>
        <v>300</v>
      </c>
      <c r="O115" t="e">
        <f t="shared" si="16"/>
        <v>#REF!</v>
      </c>
      <c r="Q115" t="e">
        <f t="shared" si="12"/>
        <v>#REF!</v>
      </c>
      <c r="S115" t="e">
        <f t="shared" si="17"/>
        <v>#REF!</v>
      </c>
    </row>
    <row r="116" spans="1:19" x14ac:dyDescent="0.3">
      <c r="A116" s="12">
        <v>40748</v>
      </c>
      <c r="B116">
        <f>Sunrise_set!AE117</f>
        <v>358</v>
      </c>
      <c r="C116">
        <f>Sunrise_set!AF117</f>
        <v>2047</v>
      </c>
      <c r="D116" s="36" t="e">
        <f t="shared" si="9"/>
        <v>#REF!</v>
      </c>
      <c r="E116" s="36" t="e">
        <f t="shared" si="10"/>
        <v>#REF!</v>
      </c>
      <c r="F116">
        <f t="shared" si="13"/>
        <v>0</v>
      </c>
      <c r="G116" s="11"/>
      <c r="H116" s="11"/>
      <c r="I116">
        <f t="shared" si="11"/>
        <v>660</v>
      </c>
      <c r="J116">
        <f t="shared" si="14"/>
        <v>1800</v>
      </c>
      <c r="L116">
        <f t="shared" si="15"/>
        <v>300</v>
      </c>
      <c r="O116" t="e">
        <f t="shared" si="16"/>
        <v>#REF!</v>
      </c>
      <c r="Q116" t="e">
        <f t="shared" si="12"/>
        <v>#REF!</v>
      </c>
      <c r="S116" t="e">
        <f t="shared" si="17"/>
        <v>#REF!</v>
      </c>
    </row>
    <row r="117" spans="1:19" x14ac:dyDescent="0.3">
      <c r="A117" s="12">
        <v>40749</v>
      </c>
      <c r="B117">
        <f>Sunrise_set!AE118</f>
        <v>400</v>
      </c>
      <c r="C117">
        <f>Sunrise_set!AF118</f>
        <v>2046</v>
      </c>
      <c r="D117" s="36" t="e">
        <f t="shared" si="9"/>
        <v>#REF!</v>
      </c>
      <c r="E117" s="36" t="e">
        <f t="shared" si="10"/>
        <v>#REF!</v>
      </c>
      <c r="F117">
        <f t="shared" si="13"/>
        <v>0</v>
      </c>
      <c r="G117" s="11"/>
      <c r="H117" s="11"/>
      <c r="I117">
        <f t="shared" si="11"/>
        <v>660</v>
      </c>
      <c r="J117">
        <f t="shared" si="14"/>
        <v>1800</v>
      </c>
      <c r="L117">
        <f t="shared" si="15"/>
        <v>300</v>
      </c>
      <c r="O117" t="e">
        <f t="shared" si="16"/>
        <v>#REF!</v>
      </c>
      <c r="Q117" t="e">
        <f t="shared" si="12"/>
        <v>#REF!</v>
      </c>
      <c r="S117" t="e">
        <f t="shared" si="17"/>
        <v>#REF!</v>
      </c>
    </row>
    <row r="118" spans="1:19" x14ac:dyDescent="0.3">
      <c r="A118" s="12">
        <v>40750</v>
      </c>
      <c r="B118">
        <f>Sunrise_set!AE119</f>
        <v>402</v>
      </c>
      <c r="C118">
        <f>Sunrise_set!AF119</f>
        <v>2044</v>
      </c>
      <c r="D118" s="36" t="e">
        <f t="shared" si="9"/>
        <v>#REF!</v>
      </c>
      <c r="E118" s="36" t="e">
        <f t="shared" si="10"/>
        <v>#REF!</v>
      </c>
      <c r="F118">
        <f t="shared" si="13"/>
        <v>0</v>
      </c>
      <c r="G118" s="11"/>
      <c r="H118" s="11"/>
      <c r="I118">
        <f t="shared" si="11"/>
        <v>660</v>
      </c>
      <c r="J118">
        <f t="shared" si="14"/>
        <v>1800</v>
      </c>
      <c r="L118">
        <f t="shared" si="15"/>
        <v>300</v>
      </c>
      <c r="O118" t="e">
        <f t="shared" si="16"/>
        <v>#REF!</v>
      </c>
      <c r="Q118" t="e">
        <f t="shared" si="12"/>
        <v>#REF!</v>
      </c>
      <c r="S118" t="e">
        <f t="shared" si="17"/>
        <v>#REF!</v>
      </c>
    </row>
    <row r="119" spans="1:19" x14ac:dyDescent="0.3">
      <c r="A119" s="12">
        <v>40751</v>
      </c>
      <c r="B119">
        <f>Sunrise_set!AE120</f>
        <v>404</v>
      </c>
      <c r="C119">
        <f>Sunrise_set!AF120</f>
        <v>2042</v>
      </c>
      <c r="D119" s="36" t="e">
        <f t="shared" si="9"/>
        <v>#REF!</v>
      </c>
      <c r="E119" s="36" t="e">
        <f t="shared" si="10"/>
        <v>#REF!</v>
      </c>
      <c r="F119">
        <f t="shared" si="13"/>
        <v>0</v>
      </c>
      <c r="G119" s="11"/>
      <c r="H119" s="11"/>
      <c r="I119">
        <f t="shared" si="11"/>
        <v>660</v>
      </c>
      <c r="J119">
        <f t="shared" si="14"/>
        <v>1800</v>
      </c>
      <c r="L119">
        <f t="shared" si="15"/>
        <v>300</v>
      </c>
      <c r="O119" t="e">
        <f t="shared" si="16"/>
        <v>#REF!</v>
      </c>
      <c r="Q119" t="e">
        <f t="shared" si="12"/>
        <v>#REF!</v>
      </c>
      <c r="S119" t="e">
        <f t="shared" si="17"/>
        <v>#REF!</v>
      </c>
    </row>
    <row r="120" spans="1:19" x14ac:dyDescent="0.3">
      <c r="A120" s="12">
        <v>40752</v>
      </c>
      <c r="B120">
        <f>Sunrise_set!AE121</f>
        <v>406</v>
      </c>
      <c r="C120">
        <f>Sunrise_set!AF121</f>
        <v>2040</v>
      </c>
      <c r="D120" s="36" t="e">
        <f t="shared" si="9"/>
        <v>#REF!</v>
      </c>
      <c r="E120" s="36" t="e">
        <f t="shared" si="10"/>
        <v>#REF!</v>
      </c>
      <c r="F120">
        <f t="shared" si="13"/>
        <v>0</v>
      </c>
      <c r="G120" s="11"/>
      <c r="H120" s="11"/>
      <c r="I120">
        <f t="shared" si="11"/>
        <v>660</v>
      </c>
      <c r="J120">
        <f t="shared" si="14"/>
        <v>1800</v>
      </c>
      <c r="L120">
        <f t="shared" si="15"/>
        <v>300</v>
      </c>
      <c r="O120" t="e">
        <f t="shared" si="16"/>
        <v>#REF!</v>
      </c>
      <c r="Q120" t="e">
        <f t="shared" si="12"/>
        <v>#REF!</v>
      </c>
      <c r="S120" t="e">
        <f t="shared" si="17"/>
        <v>#REF!</v>
      </c>
    </row>
    <row r="121" spans="1:19" x14ac:dyDescent="0.3">
      <c r="A121" s="12">
        <v>40753</v>
      </c>
      <c r="B121">
        <f>Sunrise_set!AE122</f>
        <v>408</v>
      </c>
      <c r="C121">
        <f>Sunrise_set!AF122</f>
        <v>2038</v>
      </c>
      <c r="D121" s="36" t="e">
        <f t="shared" si="9"/>
        <v>#REF!</v>
      </c>
      <c r="E121" s="36" t="e">
        <f t="shared" si="10"/>
        <v>#REF!</v>
      </c>
      <c r="F121">
        <f t="shared" si="13"/>
        <v>0</v>
      </c>
      <c r="G121" s="11"/>
      <c r="H121" s="11"/>
      <c r="I121">
        <f t="shared" si="11"/>
        <v>660</v>
      </c>
      <c r="J121">
        <f t="shared" si="14"/>
        <v>1800</v>
      </c>
      <c r="L121">
        <f t="shared" si="15"/>
        <v>300</v>
      </c>
      <c r="O121" t="e">
        <f t="shared" si="16"/>
        <v>#REF!</v>
      </c>
      <c r="Q121" t="e">
        <f t="shared" si="12"/>
        <v>#REF!</v>
      </c>
      <c r="S121" t="e">
        <f t="shared" si="17"/>
        <v>#REF!</v>
      </c>
    </row>
    <row r="122" spans="1:19" x14ac:dyDescent="0.3">
      <c r="A122" s="12">
        <v>40754</v>
      </c>
      <c r="B122">
        <f>Sunrise_set!AE123</f>
        <v>410</v>
      </c>
      <c r="C122">
        <f>Sunrise_set!AF123</f>
        <v>2035</v>
      </c>
      <c r="D122" s="36" t="e">
        <f t="shared" si="9"/>
        <v>#REF!</v>
      </c>
      <c r="E122" s="36" t="e">
        <f t="shared" si="10"/>
        <v>#REF!</v>
      </c>
      <c r="F122">
        <f t="shared" si="13"/>
        <v>0</v>
      </c>
      <c r="G122" s="11"/>
      <c r="H122" s="11"/>
      <c r="I122">
        <f t="shared" si="11"/>
        <v>660</v>
      </c>
      <c r="J122">
        <f t="shared" si="14"/>
        <v>1800</v>
      </c>
      <c r="L122">
        <f t="shared" si="15"/>
        <v>300</v>
      </c>
      <c r="O122" t="e">
        <f t="shared" si="16"/>
        <v>#REF!</v>
      </c>
      <c r="Q122" t="e">
        <f t="shared" si="12"/>
        <v>#REF!</v>
      </c>
      <c r="S122" t="e">
        <f t="shared" si="17"/>
        <v>#REF!</v>
      </c>
    </row>
    <row r="123" spans="1:19" x14ac:dyDescent="0.3">
      <c r="A123" s="12">
        <v>40755</v>
      </c>
      <c r="B123">
        <f>Sunrise_set!AE124</f>
        <v>412</v>
      </c>
      <c r="C123">
        <f>Sunrise_set!AF124</f>
        <v>2033</v>
      </c>
      <c r="D123" s="36" t="e">
        <f t="shared" si="9"/>
        <v>#REF!</v>
      </c>
      <c r="E123" s="36" t="e">
        <f t="shared" si="10"/>
        <v>#REF!</v>
      </c>
      <c r="F123">
        <f t="shared" si="13"/>
        <v>0</v>
      </c>
      <c r="G123" s="11"/>
      <c r="H123" s="11"/>
      <c r="I123">
        <f t="shared" si="11"/>
        <v>660</v>
      </c>
      <c r="J123">
        <f t="shared" si="14"/>
        <v>1800</v>
      </c>
      <c r="L123">
        <f t="shared" si="15"/>
        <v>300</v>
      </c>
      <c r="O123" t="e">
        <f t="shared" si="16"/>
        <v>#REF!</v>
      </c>
      <c r="Q123" t="e">
        <f t="shared" si="12"/>
        <v>#REF!</v>
      </c>
      <c r="S123" t="e">
        <f t="shared" si="17"/>
        <v>#REF!</v>
      </c>
    </row>
    <row r="124" spans="1:19" x14ac:dyDescent="0.3">
      <c r="A124" s="12">
        <v>40756</v>
      </c>
      <c r="B124">
        <f>Sunrise_set!AE125</f>
        <v>414</v>
      </c>
      <c r="C124">
        <f>Sunrise_set!AF125</f>
        <v>2031</v>
      </c>
      <c r="D124" s="36" t="e">
        <f t="shared" si="9"/>
        <v>#REF!</v>
      </c>
      <c r="E124" s="36" t="e">
        <f t="shared" si="10"/>
        <v>#REF!</v>
      </c>
      <c r="F124">
        <f t="shared" si="13"/>
        <v>0</v>
      </c>
      <c r="G124" s="11"/>
      <c r="H124" s="11"/>
      <c r="I124">
        <f t="shared" si="11"/>
        <v>660</v>
      </c>
      <c r="J124">
        <f t="shared" si="14"/>
        <v>1800</v>
      </c>
      <c r="L124">
        <f t="shared" si="15"/>
        <v>300</v>
      </c>
      <c r="O124" t="e">
        <f t="shared" si="16"/>
        <v>#REF!</v>
      </c>
      <c r="Q124" t="e">
        <f t="shared" si="12"/>
        <v>#REF!</v>
      </c>
      <c r="S124" t="e">
        <f t="shared" si="17"/>
        <v>#REF!</v>
      </c>
    </row>
    <row r="125" spans="1:19" x14ac:dyDescent="0.3">
      <c r="A125" s="12">
        <v>40757</v>
      </c>
      <c r="B125">
        <f>Sunrise_set!AE126</f>
        <v>416</v>
      </c>
      <c r="C125">
        <f>Sunrise_set!AF126</f>
        <v>2029</v>
      </c>
      <c r="D125" s="36" t="e">
        <f t="shared" si="9"/>
        <v>#REF!</v>
      </c>
      <c r="E125" s="36" t="e">
        <f t="shared" si="10"/>
        <v>#REF!</v>
      </c>
      <c r="F125">
        <f t="shared" si="13"/>
        <v>0</v>
      </c>
      <c r="G125" s="11"/>
      <c r="H125" s="11"/>
      <c r="I125">
        <f t="shared" si="11"/>
        <v>660</v>
      </c>
      <c r="J125">
        <f t="shared" si="14"/>
        <v>1800</v>
      </c>
      <c r="L125">
        <f t="shared" si="15"/>
        <v>300</v>
      </c>
      <c r="O125" t="e">
        <f t="shared" si="16"/>
        <v>#REF!</v>
      </c>
      <c r="Q125" t="e">
        <f t="shared" si="12"/>
        <v>#REF!</v>
      </c>
      <c r="S125" t="e">
        <f t="shared" si="17"/>
        <v>#REF!</v>
      </c>
    </row>
    <row r="126" spans="1:19" x14ac:dyDescent="0.3">
      <c r="A126" s="12">
        <v>40758</v>
      </c>
      <c r="B126">
        <f>Sunrise_set!AE127</f>
        <v>418</v>
      </c>
      <c r="C126">
        <f>Sunrise_set!AF127</f>
        <v>2027</v>
      </c>
      <c r="D126" s="36" t="e">
        <f t="shared" si="9"/>
        <v>#REF!</v>
      </c>
      <c r="E126" s="36" t="e">
        <f t="shared" si="10"/>
        <v>#REF!</v>
      </c>
      <c r="F126">
        <f t="shared" si="13"/>
        <v>0</v>
      </c>
      <c r="G126" s="11"/>
      <c r="H126" s="11"/>
      <c r="I126">
        <f t="shared" si="11"/>
        <v>660</v>
      </c>
      <c r="J126">
        <f t="shared" si="14"/>
        <v>1800</v>
      </c>
      <c r="L126">
        <f t="shared" si="15"/>
        <v>300</v>
      </c>
      <c r="O126" t="e">
        <f t="shared" si="16"/>
        <v>#REF!</v>
      </c>
      <c r="Q126" t="e">
        <f t="shared" si="12"/>
        <v>#REF!</v>
      </c>
      <c r="S126" t="e">
        <f t="shared" si="17"/>
        <v>#REF!</v>
      </c>
    </row>
    <row r="127" spans="1:19" x14ac:dyDescent="0.3">
      <c r="A127" s="12">
        <v>40759</v>
      </c>
      <c r="B127">
        <f>Sunrise_set!AE128</f>
        <v>420</v>
      </c>
      <c r="C127">
        <f>Sunrise_set!AF128</f>
        <v>2025</v>
      </c>
      <c r="D127" s="36" t="e">
        <f t="shared" si="9"/>
        <v>#REF!</v>
      </c>
      <c r="E127" s="36" t="e">
        <f t="shared" si="10"/>
        <v>#REF!</v>
      </c>
      <c r="F127">
        <f t="shared" si="13"/>
        <v>0</v>
      </c>
      <c r="G127" s="11"/>
      <c r="H127" s="11"/>
      <c r="I127">
        <f t="shared" si="11"/>
        <v>660</v>
      </c>
      <c r="J127">
        <f t="shared" si="14"/>
        <v>1800</v>
      </c>
      <c r="L127">
        <f t="shared" si="15"/>
        <v>300</v>
      </c>
      <c r="O127" t="e">
        <f t="shared" si="16"/>
        <v>#REF!</v>
      </c>
      <c r="Q127" t="e">
        <f t="shared" si="12"/>
        <v>#REF!</v>
      </c>
      <c r="S127" t="e">
        <f t="shared" si="17"/>
        <v>#REF!</v>
      </c>
    </row>
    <row r="128" spans="1:19" x14ac:dyDescent="0.3">
      <c r="A128" s="12">
        <v>40760</v>
      </c>
      <c r="B128">
        <f>Sunrise_set!AE129</f>
        <v>422</v>
      </c>
      <c r="C128">
        <f>Sunrise_set!AF129</f>
        <v>2022</v>
      </c>
      <c r="D128" s="36" t="e">
        <f t="shared" si="9"/>
        <v>#REF!</v>
      </c>
      <c r="E128" s="36" t="e">
        <f t="shared" si="10"/>
        <v>#REF!</v>
      </c>
      <c r="F128">
        <f t="shared" si="13"/>
        <v>0</v>
      </c>
      <c r="G128" s="11"/>
      <c r="H128" s="11"/>
      <c r="I128">
        <f t="shared" si="11"/>
        <v>660</v>
      </c>
      <c r="J128">
        <f t="shared" si="14"/>
        <v>1800</v>
      </c>
      <c r="L128">
        <f t="shared" si="15"/>
        <v>300</v>
      </c>
      <c r="O128" t="e">
        <f t="shared" si="16"/>
        <v>#REF!</v>
      </c>
      <c r="Q128" t="e">
        <f t="shared" si="12"/>
        <v>#REF!</v>
      </c>
      <c r="S128" t="e">
        <f t="shared" si="17"/>
        <v>#REF!</v>
      </c>
    </row>
    <row r="129" spans="1:19" x14ac:dyDescent="0.3">
      <c r="A129" s="12">
        <v>40761</v>
      </c>
      <c r="B129">
        <f>Sunrise_set!AE130</f>
        <v>424</v>
      </c>
      <c r="C129">
        <f>Sunrise_set!AF130</f>
        <v>2020</v>
      </c>
      <c r="D129" s="36" t="e">
        <f t="shared" si="9"/>
        <v>#REF!</v>
      </c>
      <c r="E129" s="36" t="e">
        <f t="shared" si="10"/>
        <v>#REF!</v>
      </c>
      <c r="F129">
        <f t="shared" si="13"/>
        <v>0</v>
      </c>
      <c r="G129" s="11"/>
      <c r="H129" s="11"/>
      <c r="I129">
        <f t="shared" si="11"/>
        <v>660</v>
      </c>
      <c r="J129">
        <f t="shared" si="14"/>
        <v>1800</v>
      </c>
      <c r="L129">
        <f t="shared" si="15"/>
        <v>300</v>
      </c>
      <c r="O129" t="e">
        <f t="shared" si="16"/>
        <v>#REF!</v>
      </c>
      <c r="Q129" t="e">
        <f t="shared" si="12"/>
        <v>#REF!</v>
      </c>
      <c r="S129" t="e">
        <f t="shared" si="17"/>
        <v>#REF!</v>
      </c>
    </row>
    <row r="130" spans="1:19" x14ac:dyDescent="0.3">
      <c r="A130" s="12">
        <v>40762</v>
      </c>
      <c r="B130">
        <f>Sunrise_set!AE131</f>
        <v>426</v>
      </c>
      <c r="C130">
        <f>Sunrise_set!AF131</f>
        <v>2018</v>
      </c>
      <c r="D130" s="36" t="e">
        <f t="shared" ref="D130:D193" si="18">LEFT(B130,1)*60+RIGHT(B130,2)+F130-$V$17</f>
        <v>#REF!</v>
      </c>
      <c r="E130" s="36" t="e">
        <f t="shared" ref="E130:E193" si="19">LEFT(C130,2)*60+RIGHT(C130,2)+F130+$V$17</f>
        <v>#REF!</v>
      </c>
      <c r="F130">
        <f t="shared" si="13"/>
        <v>0</v>
      </c>
      <c r="G130" s="11"/>
      <c r="H130" s="11"/>
      <c r="I130">
        <f t="shared" ref="I130:I193" si="20">$W$6*60+$X$6</f>
        <v>660</v>
      </c>
      <c r="J130">
        <f t="shared" si="14"/>
        <v>1800</v>
      </c>
      <c r="L130">
        <f t="shared" si="15"/>
        <v>300</v>
      </c>
      <c r="O130" t="e">
        <f t="shared" si="16"/>
        <v>#REF!</v>
      </c>
      <c r="Q130" t="e">
        <f t="shared" ref="Q130:Q193" si="21">IF(E130&gt;J130,E130-J130,0)</f>
        <v>#REF!</v>
      </c>
      <c r="S130" t="e">
        <f t="shared" si="17"/>
        <v>#REF!</v>
      </c>
    </row>
    <row r="131" spans="1:19" x14ac:dyDescent="0.3">
      <c r="A131" s="12">
        <v>40763</v>
      </c>
      <c r="B131">
        <f>Sunrise_set!AE132</f>
        <v>428</v>
      </c>
      <c r="C131">
        <f>Sunrise_set!AF132</f>
        <v>2015</v>
      </c>
      <c r="D131" s="36" t="e">
        <f t="shared" si="18"/>
        <v>#REF!</v>
      </c>
      <c r="E131" s="36" t="e">
        <f t="shared" si="19"/>
        <v>#REF!</v>
      </c>
      <c r="F131">
        <f t="shared" ref="F131:F194" si="22">IF($W$1="CLK",60,0)</f>
        <v>0</v>
      </c>
      <c r="G131" s="11"/>
      <c r="H131" s="11"/>
      <c r="I131">
        <f t="shared" si="20"/>
        <v>660</v>
      </c>
      <c r="J131">
        <f t="shared" ref="J131:J194" si="23">IF($W$7&lt;12,($W$7+24)*60+$X$7,$W$7*60+$X$7)</f>
        <v>1800</v>
      </c>
      <c r="L131">
        <f t="shared" ref="L131:L194" si="24">IF(AND($W$7&gt;12,$W$6&gt;12),I131-J131,(24*60)-J131+I131)</f>
        <v>300</v>
      </c>
      <c r="O131" t="e">
        <f t="shared" ref="O131:O194" si="25">IF(AND($W$6&gt;12,$W$7&gt;12),0,IF(D131&gt;I131,0,I131-D131))</f>
        <v>#REF!</v>
      </c>
      <c r="Q131" t="e">
        <f t="shared" si="21"/>
        <v>#REF!</v>
      </c>
      <c r="S131" t="e">
        <f t="shared" ref="S131:S194" si="26">MAX(L131-SUM(O131,Q131),0)</f>
        <v>#REF!</v>
      </c>
    </row>
    <row r="132" spans="1:19" x14ac:dyDescent="0.3">
      <c r="A132" s="12">
        <v>40764</v>
      </c>
      <c r="B132">
        <f>Sunrise_set!AE133</f>
        <v>430</v>
      </c>
      <c r="C132">
        <f>Sunrise_set!AF133</f>
        <v>2013</v>
      </c>
      <c r="D132" s="36" t="e">
        <f t="shared" si="18"/>
        <v>#REF!</v>
      </c>
      <c r="E132" s="36" t="e">
        <f t="shared" si="19"/>
        <v>#REF!</v>
      </c>
      <c r="F132">
        <f t="shared" si="22"/>
        <v>0</v>
      </c>
      <c r="G132" s="11"/>
      <c r="H132" s="11"/>
      <c r="I132">
        <f t="shared" si="20"/>
        <v>660</v>
      </c>
      <c r="J132">
        <f t="shared" si="23"/>
        <v>1800</v>
      </c>
      <c r="L132">
        <f t="shared" si="24"/>
        <v>300</v>
      </c>
      <c r="O132" t="e">
        <f t="shared" si="25"/>
        <v>#REF!</v>
      </c>
      <c r="Q132" t="e">
        <f t="shared" si="21"/>
        <v>#REF!</v>
      </c>
      <c r="S132" t="e">
        <f t="shared" si="26"/>
        <v>#REF!</v>
      </c>
    </row>
    <row r="133" spans="1:19" x14ac:dyDescent="0.3">
      <c r="A133" s="12">
        <v>40765</v>
      </c>
      <c r="B133">
        <f>Sunrise_set!AE134</f>
        <v>432</v>
      </c>
      <c r="C133">
        <f>Sunrise_set!AF134</f>
        <v>2011</v>
      </c>
      <c r="D133" s="36" t="e">
        <f t="shared" si="18"/>
        <v>#REF!</v>
      </c>
      <c r="E133" s="36" t="e">
        <f t="shared" si="19"/>
        <v>#REF!</v>
      </c>
      <c r="F133">
        <f t="shared" si="22"/>
        <v>0</v>
      </c>
      <c r="G133" s="11"/>
      <c r="H133" s="11"/>
      <c r="I133">
        <f t="shared" si="20"/>
        <v>660</v>
      </c>
      <c r="J133">
        <f t="shared" si="23"/>
        <v>1800</v>
      </c>
      <c r="L133">
        <f t="shared" si="24"/>
        <v>300</v>
      </c>
      <c r="O133" t="e">
        <f t="shared" si="25"/>
        <v>#REF!</v>
      </c>
      <c r="Q133" t="e">
        <f t="shared" si="21"/>
        <v>#REF!</v>
      </c>
      <c r="S133" t="e">
        <f t="shared" si="26"/>
        <v>#REF!</v>
      </c>
    </row>
    <row r="134" spans="1:19" x14ac:dyDescent="0.3">
      <c r="A134" s="12">
        <v>40766</v>
      </c>
      <c r="B134">
        <f>Sunrise_set!AE135</f>
        <v>435</v>
      </c>
      <c r="C134">
        <f>Sunrise_set!AF135</f>
        <v>2008</v>
      </c>
      <c r="D134" s="36" t="e">
        <f t="shared" si="18"/>
        <v>#REF!</v>
      </c>
      <c r="E134" s="36" t="e">
        <f t="shared" si="19"/>
        <v>#REF!</v>
      </c>
      <c r="F134">
        <f t="shared" si="22"/>
        <v>0</v>
      </c>
      <c r="G134" s="11"/>
      <c r="H134" s="11"/>
      <c r="I134">
        <f t="shared" si="20"/>
        <v>660</v>
      </c>
      <c r="J134">
        <f t="shared" si="23"/>
        <v>1800</v>
      </c>
      <c r="L134">
        <f t="shared" si="24"/>
        <v>300</v>
      </c>
      <c r="O134" t="e">
        <f t="shared" si="25"/>
        <v>#REF!</v>
      </c>
      <c r="Q134" t="e">
        <f t="shared" si="21"/>
        <v>#REF!</v>
      </c>
      <c r="S134" t="e">
        <f t="shared" si="26"/>
        <v>#REF!</v>
      </c>
    </row>
    <row r="135" spans="1:19" x14ac:dyDescent="0.3">
      <c r="A135" s="12">
        <v>40767</v>
      </c>
      <c r="B135">
        <f>Sunrise_set!AE136</f>
        <v>437</v>
      </c>
      <c r="C135">
        <f>Sunrise_set!AF136</f>
        <v>2006</v>
      </c>
      <c r="D135" s="36" t="e">
        <f t="shared" si="18"/>
        <v>#REF!</v>
      </c>
      <c r="E135" s="36" t="e">
        <f t="shared" si="19"/>
        <v>#REF!</v>
      </c>
      <c r="F135">
        <f t="shared" si="22"/>
        <v>0</v>
      </c>
      <c r="G135" s="11"/>
      <c r="H135" s="11"/>
      <c r="I135">
        <f t="shared" si="20"/>
        <v>660</v>
      </c>
      <c r="J135">
        <f t="shared" si="23"/>
        <v>1800</v>
      </c>
      <c r="L135">
        <f t="shared" si="24"/>
        <v>300</v>
      </c>
      <c r="O135" t="e">
        <f t="shared" si="25"/>
        <v>#REF!</v>
      </c>
      <c r="Q135" t="e">
        <f t="shared" si="21"/>
        <v>#REF!</v>
      </c>
      <c r="S135" t="e">
        <f t="shared" si="26"/>
        <v>#REF!</v>
      </c>
    </row>
    <row r="136" spans="1:19" x14ac:dyDescent="0.3">
      <c r="A136" s="12">
        <v>40768</v>
      </c>
      <c r="B136">
        <f>Sunrise_set!AE137</f>
        <v>439</v>
      </c>
      <c r="C136">
        <f>Sunrise_set!AF137</f>
        <v>2003</v>
      </c>
      <c r="D136" s="36" t="e">
        <f t="shared" si="18"/>
        <v>#REF!</v>
      </c>
      <c r="E136" s="36" t="e">
        <f t="shared" si="19"/>
        <v>#REF!</v>
      </c>
      <c r="F136">
        <f t="shared" si="22"/>
        <v>0</v>
      </c>
      <c r="G136" s="11"/>
      <c r="H136" s="11"/>
      <c r="I136">
        <f t="shared" si="20"/>
        <v>660</v>
      </c>
      <c r="J136">
        <f t="shared" si="23"/>
        <v>1800</v>
      </c>
      <c r="L136">
        <f t="shared" si="24"/>
        <v>300</v>
      </c>
      <c r="O136" t="e">
        <f t="shared" si="25"/>
        <v>#REF!</v>
      </c>
      <c r="Q136" t="e">
        <f t="shared" si="21"/>
        <v>#REF!</v>
      </c>
      <c r="S136" t="e">
        <f t="shared" si="26"/>
        <v>#REF!</v>
      </c>
    </row>
    <row r="137" spans="1:19" x14ac:dyDescent="0.3">
      <c r="A137" s="12">
        <v>40769</v>
      </c>
      <c r="B137">
        <f>Sunrise_set!AE138</f>
        <v>441</v>
      </c>
      <c r="C137">
        <f>Sunrise_set!AF138</f>
        <v>2001</v>
      </c>
      <c r="D137" s="36" t="e">
        <f t="shared" si="18"/>
        <v>#REF!</v>
      </c>
      <c r="E137" s="36" t="e">
        <f t="shared" si="19"/>
        <v>#REF!</v>
      </c>
      <c r="F137">
        <f t="shared" si="22"/>
        <v>0</v>
      </c>
      <c r="G137" s="11"/>
      <c r="H137" s="11"/>
      <c r="I137">
        <f t="shared" si="20"/>
        <v>660</v>
      </c>
      <c r="J137">
        <f t="shared" si="23"/>
        <v>1800</v>
      </c>
      <c r="L137">
        <f t="shared" si="24"/>
        <v>300</v>
      </c>
      <c r="O137" t="e">
        <f t="shared" si="25"/>
        <v>#REF!</v>
      </c>
      <c r="Q137" t="e">
        <f t="shared" si="21"/>
        <v>#REF!</v>
      </c>
      <c r="S137" t="e">
        <f t="shared" si="26"/>
        <v>#REF!</v>
      </c>
    </row>
    <row r="138" spans="1:19" x14ac:dyDescent="0.3">
      <c r="A138" s="12">
        <v>40770</v>
      </c>
      <c r="B138">
        <f>Sunrise_set!AE139</f>
        <v>443</v>
      </c>
      <c r="C138">
        <f>Sunrise_set!AF139</f>
        <v>1958</v>
      </c>
      <c r="D138" s="36" t="e">
        <f t="shared" si="18"/>
        <v>#REF!</v>
      </c>
      <c r="E138" s="36" t="e">
        <f t="shared" si="19"/>
        <v>#REF!</v>
      </c>
      <c r="F138">
        <f t="shared" si="22"/>
        <v>0</v>
      </c>
      <c r="G138" s="11"/>
      <c r="H138" s="11"/>
      <c r="I138">
        <f t="shared" si="20"/>
        <v>660</v>
      </c>
      <c r="J138">
        <f t="shared" si="23"/>
        <v>1800</v>
      </c>
      <c r="L138">
        <f t="shared" si="24"/>
        <v>300</v>
      </c>
      <c r="O138" t="e">
        <f t="shared" si="25"/>
        <v>#REF!</v>
      </c>
      <c r="Q138" t="e">
        <f t="shared" si="21"/>
        <v>#REF!</v>
      </c>
      <c r="S138" t="e">
        <f t="shared" si="26"/>
        <v>#REF!</v>
      </c>
    </row>
    <row r="139" spans="1:19" x14ac:dyDescent="0.3">
      <c r="A139" s="12">
        <v>40771</v>
      </c>
      <c r="B139">
        <f>Sunrise_set!AE140</f>
        <v>445</v>
      </c>
      <c r="C139">
        <f>Sunrise_set!AF140</f>
        <v>1956</v>
      </c>
      <c r="D139" s="36" t="e">
        <f t="shared" si="18"/>
        <v>#REF!</v>
      </c>
      <c r="E139" s="36" t="e">
        <f t="shared" si="19"/>
        <v>#REF!</v>
      </c>
      <c r="F139">
        <f t="shared" si="22"/>
        <v>0</v>
      </c>
      <c r="G139" s="11"/>
      <c r="H139" s="11"/>
      <c r="I139">
        <f t="shared" si="20"/>
        <v>660</v>
      </c>
      <c r="J139">
        <f t="shared" si="23"/>
        <v>1800</v>
      </c>
      <c r="L139">
        <f t="shared" si="24"/>
        <v>300</v>
      </c>
      <c r="O139" t="e">
        <f t="shared" si="25"/>
        <v>#REF!</v>
      </c>
      <c r="Q139" t="e">
        <f t="shared" si="21"/>
        <v>#REF!</v>
      </c>
      <c r="S139" t="e">
        <f t="shared" si="26"/>
        <v>#REF!</v>
      </c>
    </row>
    <row r="140" spans="1:19" x14ac:dyDescent="0.3">
      <c r="A140" s="12">
        <v>40772</v>
      </c>
      <c r="B140">
        <f>Sunrise_set!AE141</f>
        <v>447</v>
      </c>
      <c r="C140">
        <f>Sunrise_set!AF141</f>
        <v>1953</v>
      </c>
      <c r="D140" s="36" t="e">
        <f t="shared" si="18"/>
        <v>#REF!</v>
      </c>
      <c r="E140" s="36" t="e">
        <f t="shared" si="19"/>
        <v>#REF!</v>
      </c>
      <c r="F140">
        <f t="shared" si="22"/>
        <v>0</v>
      </c>
      <c r="G140" s="11"/>
      <c r="H140" s="11"/>
      <c r="I140">
        <f t="shared" si="20"/>
        <v>660</v>
      </c>
      <c r="J140">
        <f t="shared" si="23"/>
        <v>1800</v>
      </c>
      <c r="L140">
        <f t="shared" si="24"/>
        <v>300</v>
      </c>
      <c r="O140" t="e">
        <f t="shared" si="25"/>
        <v>#REF!</v>
      </c>
      <c r="Q140" t="e">
        <f t="shared" si="21"/>
        <v>#REF!</v>
      </c>
      <c r="S140" t="e">
        <f t="shared" si="26"/>
        <v>#REF!</v>
      </c>
    </row>
    <row r="141" spans="1:19" x14ac:dyDescent="0.3">
      <c r="A141" s="12">
        <v>40773</v>
      </c>
      <c r="B141">
        <f>Sunrise_set!AE142</f>
        <v>449</v>
      </c>
      <c r="C141">
        <f>Sunrise_set!AF142</f>
        <v>1951</v>
      </c>
      <c r="D141" s="36" t="e">
        <f t="shared" si="18"/>
        <v>#REF!</v>
      </c>
      <c r="E141" s="36" t="e">
        <f t="shared" si="19"/>
        <v>#REF!</v>
      </c>
      <c r="F141">
        <f t="shared" si="22"/>
        <v>0</v>
      </c>
      <c r="G141" s="11"/>
      <c r="H141" s="11"/>
      <c r="I141">
        <f t="shared" si="20"/>
        <v>660</v>
      </c>
      <c r="J141">
        <f t="shared" si="23"/>
        <v>1800</v>
      </c>
      <c r="L141">
        <f t="shared" si="24"/>
        <v>300</v>
      </c>
      <c r="O141" t="e">
        <f t="shared" si="25"/>
        <v>#REF!</v>
      </c>
      <c r="Q141" t="e">
        <f t="shared" si="21"/>
        <v>#REF!</v>
      </c>
      <c r="S141" t="e">
        <f t="shared" si="26"/>
        <v>#REF!</v>
      </c>
    </row>
    <row r="142" spans="1:19" x14ac:dyDescent="0.3">
      <c r="A142" s="12">
        <v>40774</v>
      </c>
      <c r="B142">
        <f>Sunrise_set!AE143</f>
        <v>451</v>
      </c>
      <c r="C142">
        <f>Sunrise_set!AF143</f>
        <v>1948</v>
      </c>
      <c r="D142" s="36" t="e">
        <f t="shared" si="18"/>
        <v>#REF!</v>
      </c>
      <c r="E142" s="36" t="e">
        <f t="shared" si="19"/>
        <v>#REF!</v>
      </c>
      <c r="F142">
        <f t="shared" si="22"/>
        <v>0</v>
      </c>
      <c r="G142" s="11"/>
      <c r="H142" s="11"/>
      <c r="I142">
        <f t="shared" si="20"/>
        <v>660</v>
      </c>
      <c r="J142">
        <f t="shared" si="23"/>
        <v>1800</v>
      </c>
      <c r="L142">
        <f t="shared" si="24"/>
        <v>300</v>
      </c>
      <c r="O142" t="e">
        <f t="shared" si="25"/>
        <v>#REF!</v>
      </c>
      <c r="Q142" t="e">
        <f t="shared" si="21"/>
        <v>#REF!</v>
      </c>
      <c r="S142" t="e">
        <f t="shared" si="26"/>
        <v>#REF!</v>
      </c>
    </row>
    <row r="143" spans="1:19" x14ac:dyDescent="0.3">
      <c r="A143" s="12">
        <v>40775</v>
      </c>
      <c r="B143">
        <f>Sunrise_set!AE144</f>
        <v>453</v>
      </c>
      <c r="C143">
        <f>Sunrise_set!AF144</f>
        <v>1945</v>
      </c>
      <c r="D143" s="36" t="e">
        <f t="shared" si="18"/>
        <v>#REF!</v>
      </c>
      <c r="E143" s="36" t="e">
        <f t="shared" si="19"/>
        <v>#REF!</v>
      </c>
      <c r="F143">
        <f t="shared" si="22"/>
        <v>0</v>
      </c>
      <c r="G143" s="11"/>
      <c r="H143" s="11"/>
      <c r="I143">
        <f t="shared" si="20"/>
        <v>660</v>
      </c>
      <c r="J143">
        <f t="shared" si="23"/>
        <v>1800</v>
      </c>
      <c r="L143">
        <f t="shared" si="24"/>
        <v>300</v>
      </c>
      <c r="O143" t="e">
        <f t="shared" si="25"/>
        <v>#REF!</v>
      </c>
      <c r="Q143" t="e">
        <f t="shared" si="21"/>
        <v>#REF!</v>
      </c>
      <c r="S143" t="e">
        <f t="shared" si="26"/>
        <v>#REF!</v>
      </c>
    </row>
    <row r="144" spans="1:19" x14ac:dyDescent="0.3">
      <c r="A144" s="12">
        <v>40776</v>
      </c>
      <c r="B144">
        <f>Sunrise_set!AE145</f>
        <v>456</v>
      </c>
      <c r="C144">
        <f>Sunrise_set!AF145</f>
        <v>1943</v>
      </c>
      <c r="D144" s="36" t="e">
        <f t="shared" si="18"/>
        <v>#REF!</v>
      </c>
      <c r="E144" s="36" t="e">
        <f t="shared" si="19"/>
        <v>#REF!</v>
      </c>
      <c r="F144">
        <f t="shared" si="22"/>
        <v>0</v>
      </c>
      <c r="G144" s="11"/>
      <c r="H144" s="11"/>
      <c r="I144">
        <f t="shared" si="20"/>
        <v>660</v>
      </c>
      <c r="J144">
        <f t="shared" si="23"/>
        <v>1800</v>
      </c>
      <c r="L144">
        <f t="shared" si="24"/>
        <v>300</v>
      </c>
      <c r="O144" t="e">
        <f t="shared" si="25"/>
        <v>#REF!</v>
      </c>
      <c r="Q144" t="e">
        <f t="shared" si="21"/>
        <v>#REF!</v>
      </c>
      <c r="S144" t="e">
        <f t="shared" si="26"/>
        <v>#REF!</v>
      </c>
    </row>
    <row r="145" spans="1:19" x14ac:dyDescent="0.3">
      <c r="A145" s="12">
        <v>40777</v>
      </c>
      <c r="B145">
        <f>Sunrise_set!AE146</f>
        <v>458</v>
      </c>
      <c r="C145">
        <f>Sunrise_set!AF146</f>
        <v>1940</v>
      </c>
      <c r="D145" s="36" t="e">
        <f t="shared" si="18"/>
        <v>#REF!</v>
      </c>
      <c r="E145" s="36" t="e">
        <f t="shared" si="19"/>
        <v>#REF!</v>
      </c>
      <c r="F145">
        <f t="shared" si="22"/>
        <v>0</v>
      </c>
      <c r="G145" s="11"/>
      <c r="H145" s="11"/>
      <c r="I145">
        <f t="shared" si="20"/>
        <v>660</v>
      </c>
      <c r="J145">
        <f t="shared" si="23"/>
        <v>1800</v>
      </c>
      <c r="L145">
        <f t="shared" si="24"/>
        <v>300</v>
      </c>
      <c r="O145" t="e">
        <f t="shared" si="25"/>
        <v>#REF!</v>
      </c>
      <c r="Q145" t="e">
        <f t="shared" si="21"/>
        <v>#REF!</v>
      </c>
      <c r="S145" t="e">
        <f t="shared" si="26"/>
        <v>#REF!</v>
      </c>
    </row>
    <row r="146" spans="1:19" x14ac:dyDescent="0.3">
      <c r="A146" s="12">
        <v>40778</v>
      </c>
      <c r="B146">
        <f>Sunrise_set!AE147</f>
        <v>500</v>
      </c>
      <c r="C146">
        <f>Sunrise_set!AF147</f>
        <v>1938</v>
      </c>
      <c r="D146" s="36" t="e">
        <f t="shared" si="18"/>
        <v>#REF!</v>
      </c>
      <c r="E146" s="36" t="e">
        <f t="shared" si="19"/>
        <v>#REF!</v>
      </c>
      <c r="F146">
        <f t="shared" si="22"/>
        <v>0</v>
      </c>
      <c r="G146" s="11"/>
      <c r="H146" s="11"/>
      <c r="I146">
        <f t="shared" si="20"/>
        <v>660</v>
      </c>
      <c r="J146">
        <f t="shared" si="23"/>
        <v>1800</v>
      </c>
      <c r="L146">
        <f t="shared" si="24"/>
        <v>300</v>
      </c>
      <c r="O146" t="e">
        <f t="shared" si="25"/>
        <v>#REF!</v>
      </c>
      <c r="Q146" t="e">
        <f t="shared" si="21"/>
        <v>#REF!</v>
      </c>
      <c r="S146" t="e">
        <f t="shared" si="26"/>
        <v>#REF!</v>
      </c>
    </row>
    <row r="147" spans="1:19" x14ac:dyDescent="0.3">
      <c r="A147" s="12">
        <v>40779</v>
      </c>
      <c r="B147">
        <f>Sunrise_set!AE148</f>
        <v>502</v>
      </c>
      <c r="C147">
        <f>Sunrise_set!AF148</f>
        <v>1935</v>
      </c>
      <c r="D147" s="36" t="e">
        <f t="shared" si="18"/>
        <v>#REF!</v>
      </c>
      <c r="E147" s="36" t="e">
        <f t="shared" si="19"/>
        <v>#REF!</v>
      </c>
      <c r="F147">
        <f t="shared" si="22"/>
        <v>0</v>
      </c>
      <c r="G147" s="11"/>
      <c r="H147" s="11"/>
      <c r="I147">
        <f t="shared" si="20"/>
        <v>660</v>
      </c>
      <c r="J147">
        <f t="shared" si="23"/>
        <v>1800</v>
      </c>
      <c r="L147">
        <f t="shared" si="24"/>
        <v>300</v>
      </c>
      <c r="O147" t="e">
        <f t="shared" si="25"/>
        <v>#REF!</v>
      </c>
      <c r="Q147" t="e">
        <f t="shared" si="21"/>
        <v>#REF!</v>
      </c>
      <c r="S147" t="e">
        <f t="shared" si="26"/>
        <v>#REF!</v>
      </c>
    </row>
    <row r="148" spans="1:19" x14ac:dyDescent="0.3">
      <c r="A148" s="12">
        <v>40780</v>
      </c>
      <c r="B148">
        <f>Sunrise_set!AE149</f>
        <v>504</v>
      </c>
      <c r="C148">
        <f>Sunrise_set!AF149</f>
        <v>1932</v>
      </c>
      <c r="D148" s="36" t="e">
        <f t="shared" si="18"/>
        <v>#REF!</v>
      </c>
      <c r="E148" s="36" t="e">
        <f t="shared" si="19"/>
        <v>#REF!</v>
      </c>
      <c r="F148">
        <f t="shared" si="22"/>
        <v>0</v>
      </c>
      <c r="G148" s="11"/>
      <c r="H148" s="11"/>
      <c r="I148">
        <f t="shared" si="20"/>
        <v>660</v>
      </c>
      <c r="J148">
        <f t="shared" si="23"/>
        <v>1800</v>
      </c>
      <c r="L148">
        <f t="shared" si="24"/>
        <v>300</v>
      </c>
      <c r="O148" t="e">
        <f t="shared" si="25"/>
        <v>#REF!</v>
      </c>
      <c r="Q148" t="e">
        <f t="shared" si="21"/>
        <v>#REF!</v>
      </c>
      <c r="S148" t="e">
        <f t="shared" si="26"/>
        <v>#REF!</v>
      </c>
    </row>
    <row r="149" spans="1:19" x14ac:dyDescent="0.3">
      <c r="A149" s="12">
        <v>40781</v>
      </c>
      <c r="B149">
        <f>Sunrise_set!AE150</f>
        <v>506</v>
      </c>
      <c r="C149">
        <f>Sunrise_set!AF150</f>
        <v>1930</v>
      </c>
      <c r="D149" s="36" t="e">
        <f t="shared" si="18"/>
        <v>#REF!</v>
      </c>
      <c r="E149" s="36" t="e">
        <f t="shared" si="19"/>
        <v>#REF!</v>
      </c>
      <c r="F149">
        <f t="shared" si="22"/>
        <v>0</v>
      </c>
      <c r="G149" s="11"/>
      <c r="H149" s="11"/>
      <c r="I149">
        <f t="shared" si="20"/>
        <v>660</v>
      </c>
      <c r="J149">
        <f t="shared" si="23"/>
        <v>1800</v>
      </c>
      <c r="L149">
        <f t="shared" si="24"/>
        <v>300</v>
      </c>
      <c r="O149" t="e">
        <f t="shared" si="25"/>
        <v>#REF!</v>
      </c>
      <c r="Q149" t="e">
        <f t="shared" si="21"/>
        <v>#REF!</v>
      </c>
      <c r="S149" t="e">
        <f t="shared" si="26"/>
        <v>#REF!</v>
      </c>
    </row>
    <row r="150" spans="1:19" x14ac:dyDescent="0.3">
      <c r="A150" s="12">
        <v>40782</v>
      </c>
      <c r="B150">
        <f>Sunrise_set!AE151</f>
        <v>508</v>
      </c>
      <c r="C150">
        <f>Sunrise_set!AF151</f>
        <v>1927</v>
      </c>
      <c r="D150" s="36" t="e">
        <f t="shared" si="18"/>
        <v>#REF!</v>
      </c>
      <c r="E150" s="36" t="e">
        <f t="shared" si="19"/>
        <v>#REF!</v>
      </c>
      <c r="F150">
        <f t="shared" si="22"/>
        <v>0</v>
      </c>
      <c r="G150" s="11"/>
      <c r="H150" s="11"/>
      <c r="I150">
        <f t="shared" si="20"/>
        <v>660</v>
      </c>
      <c r="J150">
        <f t="shared" si="23"/>
        <v>1800</v>
      </c>
      <c r="L150">
        <f t="shared" si="24"/>
        <v>300</v>
      </c>
      <c r="O150" t="e">
        <f t="shared" si="25"/>
        <v>#REF!</v>
      </c>
      <c r="Q150" t="e">
        <f t="shared" si="21"/>
        <v>#REF!</v>
      </c>
      <c r="S150" t="e">
        <f t="shared" si="26"/>
        <v>#REF!</v>
      </c>
    </row>
    <row r="151" spans="1:19" x14ac:dyDescent="0.3">
      <c r="A151" s="12">
        <v>40783</v>
      </c>
      <c r="B151">
        <f>Sunrise_set!AE152</f>
        <v>510</v>
      </c>
      <c r="C151">
        <f>Sunrise_set!AF152</f>
        <v>1924</v>
      </c>
      <c r="D151" s="36" t="e">
        <f t="shared" si="18"/>
        <v>#REF!</v>
      </c>
      <c r="E151" s="36" t="e">
        <f t="shared" si="19"/>
        <v>#REF!</v>
      </c>
      <c r="F151">
        <f t="shared" si="22"/>
        <v>0</v>
      </c>
      <c r="G151" s="11"/>
      <c r="H151" s="11"/>
      <c r="I151">
        <f t="shared" si="20"/>
        <v>660</v>
      </c>
      <c r="J151">
        <f t="shared" si="23"/>
        <v>1800</v>
      </c>
      <c r="L151">
        <f t="shared" si="24"/>
        <v>300</v>
      </c>
      <c r="O151" t="e">
        <f t="shared" si="25"/>
        <v>#REF!</v>
      </c>
      <c r="Q151" t="e">
        <f t="shared" si="21"/>
        <v>#REF!</v>
      </c>
      <c r="S151" t="e">
        <f t="shared" si="26"/>
        <v>#REF!</v>
      </c>
    </row>
    <row r="152" spans="1:19" x14ac:dyDescent="0.3">
      <c r="A152" s="12">
        <v>40784</v>
      </c>
      <c r="B152">
        <f>Sunrise_set!AE153</f>
        <v>512</v>
      </c>
      <c r="C152">
        <f>Sunrise_set!AF153</f>
        <v>1922</v>
      </c>
      <c r="D152" s="36" t="e">
        <f t="shared" si="18"/>
        <v>#REF!</v>
      </c>
      <c r="E152" s="36" t="e">
        <f t="shared" si="19"/>
        <v>#REF!</v>
      </c>
      <c r="F152">
        <f t="shared" si="22"/>
        <v>0</v>
      </c>
      <c r="G152" s="11"/>
      <c r="H152" s="11"/>
      <c r="I152">
        <f t="shared" si="20"/>
        <v>660</v>
      </c>
      <c r="J152">
        <f t="shared" si="23"/>
        <v>1800</v>
      </c>
      <c r="L152">
        <f t="shared" si="24"/>
        <v>300</v>
      </c>
      <c r="O152" t="e">
        <f t="shared" si="25"/>
        <v>#REF!</v>
      </c>
      <c r="Q152" t="e">
        <f t="shared" si="21"/>
        <v>#REF!</v>
      </c>
      <c r="S152" t="e">
        <f t="shared" si="26"/>
        <v>#REF!</v>
      </c>
    </row>
    <row r="153" spans="1:19" x14ac:dyDescent="0.3">
      <c r="A153" s="12">
        <v>40785</v>
      </c>
      <c r="B153">
        <f>Sunrise_set!AE154</f>
        <v>514</v>
      </c>
      <c r="C153">
        <f>Sunrise_set!AF154</f>
        <v>1919</v>
      </c>
      <c r="D153" s="36" t="e">
        <f t="shared" si="18"/>
        <v>#REF!</v>
      </c>
      <c r="E153" s="36" t="e">
        <f t="shared" si="19"/>
        <v>#REF!</v>
      </c>
      <c r="F153">
        <f t="shared" si="22"/>
        <v>0</v>
      </c>
      <c r="G153" s="11"/>
      <c r="H153" s="11"/>
      <c r="I153">
        <f t="shared" si="20"/>
        <v>660</v>
      </c>
      <c r="J153">
        <f t="shared" si="23"/>
        <v>1800</v>
      </c>
      <c r="L153">
        <f t="shared" si="24"/>
        <v>300</v>
      </c>
      <c r="O153" t="e">
        <f t="shared" si="25"/>
        <v>#REF!</v>
      </c>
      <c r="Q153" t="e">
        <f t="shared" si="21"/>
        <v>#REF!</v>
      </c>
      <c r="S153" t="e">
        <f t="shared" si="26"/>
        <v>#REF!</v>
      </c>
    </row>
    <row r="154" spans="1:19" x14ac:dyDescent="0.3">
      <c r="A154" s="12">
        <v>40786</v>
      </c>
      <c r="B154">
        <f>Sunrise_set!AE155</f>
        <v>517</v>
      </c>
      <c r="C154">
        <f>Sunrise_set!AF155</f>
        <v>1916</v>
      </c>
      <c r="D154" s="36" t="e">
        <f t="shared" si="18"/>
        <v>#REF!</v>
      </c>
      <c r="E154" s="36" t="e">
        <f t="shared" si="19"/>
        <v>#REF!</v>
      </c>
      <c r="F154">
        <f t="shared" si="22"/>
        <v>0</v>
      </c>
      <c r="G154" s="11"/>
      <c r="H154" s="11"/>
      <c r="I154">
        <f t="shared" si="20"/>
        <v>660</v>
      </c>
      <c r="J154">
        <f t="shared" si="23"/>
        <v>1800</v>
      </c>
      <c r="L154">
        <f t="shared" si="24"/>
        <v>300</v>
      </c>
      <c r="O154" t="e">
        <f t="shared" si="25"/>
        <v>#REF!</v>
      </c>
      <c r="Q154" t="e">
        <f t="shared" si="21"/>
        <v>#REF!</v>
      </c>
      <c r="S154" t="e">
        <f t="shared" si="26"/>
        <v>#REF!</v>
      </c>
    </row>
    <row r="155" spans="1:19" x14ac:dyDescent="0.3">
      <c r="A155" s="12">
        <v>40787</v>
      </c>
      <c r="B155">
        <f>Sunrise_set!AE156</f>
        <v>519</v>
      </c>
      <c r="C155">
        <f>Sunrise_set!AF156</f>
        <v>1913</v>
      </c>
      <c r="D155" s="36" t="e">
        <f t="shared" si="18"/>
        <v>#REF!</v>
      </c>
      <c r="E155" s="36" t="e">
        <f t="shared" si="19"/>
        <v>#REF!</v>
      </c>
      <c r="F155">
        <f t="shared" si="22"/>
        <v>0</v>
      </c>
      <c r="G155" s="11"/>
      <c r="H155" s="11"/>
      <c r="I155">
        <f t="shared" si="20"/>
        <v>660</v>
      </c>
      <c r="J155">
        <f t="shared" si="23"/>
        <v>1800</v>
      </c>
      <c r="L155">
        <f t="shared" si="24"/>
        <v>300</v>
      </c>
      <c r="O155" t="e">
        <f t="shared" si="25"/>
        <v>#REF!</v>
      </c>
      <c r="Q155" t="e">
        <f t="shared" si="21"/>
        <v>#REF!</v>
      </c>
      <c r="S155" t="e">
        <f t="shared" si="26"/>
        <v>#REF!</v>
      </c>
    </row>
    <row r="156" spans="1:19" x14ac:dyDescent="0.3">
      <c r="A156" s="12">
        <v>40788</v>
      </c>
      <c r="B156">
        <f>Sunrise_set!AE157</f>
        <v>521</v>
      </c>
      <c r="C156">
        <f>Sunrise_set!AF157</f>
        <v>1911</v>
      </c>
      <c r="D156" s="36" t="e">
        <f t="shared" si="18"/>
        <v>#REF!</v>
      </c>
      <c r="E156" s="36" t="e">
        <f t="shared" si="19"/>
        <v>#REF!</v>
      </c>
      <c r="F156">
        <f t="shared" si="22"/>
        <v>0</v>
      </c>
      <c r="G156" s="11"/>
      <c r="H156" s="11"/>
      <c r="I156">
        <f t="shared" si="20"/>
        <v>660</v>
      </c>
      <c r="J156">
        <f t="shared" si="23"/>
        <v>1800</v>
      </c>
      <c r="L156">
        <f t="shared" si="24"/>
        <v>300</v>
      </c>
      <c r="O156" t="e">
        <f t="shared" si="25"/>
        <v>#REF!</v>
      </c>
      <c r="Q156" t="e">
        <f t="shared" si="21"/>
        <v>#REF!</v>
      </c>
      <c r="S156" t="e">
        <f t="shared" si="26"/>
        <v>#REF!</v>
      </c>
    </row>
    <row r="157" spans="1:19" x14ac:dyDescent="0.3">
      <c r="A157" s="12">
        <v>40789</v>
      </c>
      <c r="B157">
        <f>Sunrise_set!AE158</f>
        <v>523</v>
      </c>
      <c r="C157">
        <f>Sunrise_set!AF158</f>
        <v>1908</v>
      </c>
      <c r="D157" s="36" t="e">
        <f t="shared" si="18"/>
        <v>#REF!</v>
      </c>
      <c r="E157" s="36" t="e">
        <f t="shared" si="19"/>
        <v>#REF!</v>
      </c>
      <c r="F157">
        <f t="shared" si="22"/>
        <v>0</v>
      </c>
      <c r="G157" s="11"/>
      <c r="H157" s="11"/>
      <c r="I157">
        <f t="shared" si="20"/>
        <v>660</v>
      </c>
      <c r="J157">
        <f t="shared" si="23"/>
        <v>1800</v>
      </c>
      <c r="L157">
        <f t="shared" si="24"/>
        <v>300</v>
      </c>
      <c r="O157" t="e">
        <f t="shared" si="25"/>
        <v>#REF!</v>
      </c>
      <c r="Q157" t="e">
        <f t="shared" si="21"/>
        <v>#REF!</v>
      </c>
      <c r="S157" t="e">
        <f t="shared" si="26"/>
        <v>#REF!</v>
      </c>
    </row>
    <row r="158" spans="1:19" x14ac:dyDescent="0.3">
      <c r="A158" s="12">
        <v>40790</v>
      </c>
      <c r="B158">
        <f>Sunrise_set!AE159</f>
        <v>525</v>
      </c>
      <c r="C158">
        <f>Sunrise_set!AF159</f>
        <v>1905</v>
      </c>
      <c r="D158" s="36" t="e">
        <f t="shared" si="18"/>
        <v>#REF!</v>
      </c>
      <c r="E158" s="36" t="e">
        <f t="shared" si="19"/>
        <v>#REF!</v>
      </c>
      <c r="F158">
        <f t="shared" si="22"/>
        <v>0</v>
      </c>
      <c r="G158" s="11"/>
      <c r="H158" s="11"/>
      <c r="I158">
        <f t="shared" si="20"/>
        <v>660</v>
      </c>
      <c r="J158">
        <f t="shared" si="23"/>
        <v>1800</v>
      </c>
      <c r="L158">
        <f t="shared" si="24"/>
        <v>300</v>
      </c>
      <c r="O158" t="e">
        <f t="shared" si="25"/>
        <v>#REF!</v>
      </c>
      <c r="Q158" t="e">
        <f t="shared" si="21"/>
        <v>#REF!</v>
      </c>
      <c r="S158" t="e">
        <f t="shared" si="26"/>
        <v>#REF!</v>
      </c>
    </row>
    <row r="159" spans="1:19" x14ac:dyDescent="0.3">
      <c r="A159" s="12">
        <v>40791</v>
      </c>
      <c r="B159">
        <f>Sunrise_set!AE160</f>
        <v>527</v>
      </c>
      <c r="C159">
        <f>Sunrise_set!AF160</f>
        <v>1903</v>
      </c>
      <c r="D159" s="36" t="e">
        <f t="shared" si="18"/>
        <v>#REF!</v>
      </c>
      <c r="E159" s="36" t="e">
        <f t="shared" si="19"/>
        <v>#REF!</v>
      </c>
      <c r="F159">
        <f t="shared" si="22"/>
        <v>0</v>
      </c>
      <c r="G159" s="11"/>
      <c r="H159" s="11"/>
      <c r="I159">
        <f t="shared" si="20"/>
        <v>660</v>
      </c>
      <c r="J159">
        <f t="shared" si="23"/>
        <v>1800</v>
      </c>
      <c r="L159">
        <f t="shared" si="24"/>
        <v>300</v>
      </c>
      <c r="O159" t="e">
        <f t="shared" si="25"/>
        <v>#REF!</v>
      </c>
      <c r="Q159" t="e">
        <f t="shared" si="21"/>
        <v>#REF!</v>
      </c>
      <c r="S159" t="e">
        <f t="shared" si="26"/>
        <v>#REF!</v>
      </c>
    </row>
    <row r="160" spans="1:19" x14ac:dyDescent="0.3">
      <c r="A160" s="12">
        <v>40792</v>
      </c>
      <c r="B160">
        <f>Sunrise_set!AE161</f>
        <v>529</v>
      </c>
      <c r="C160">
        <f>Sunrise_set!AF161</f>
        <v>1900</v>
      </c>
      <c r="D160" s="36" t="e">
        <f t="shared" si="18"/>
        <v>#REF!</v>
      </c>
      <c r="E160" s="36" t="e">
        <f t="shared" si="19"/>
        <v>#REF!</v>
      </c>
      <c r="F160">
        <f t="shared" si="22"/>
        <v>0</v>
      </c>
      <c r="G160" s="11"/>
      <c r="H160" s="11"/>
      <c r="I160">
        <f t="shared" si="20"/>
        <v>660</v>
      </c>
      <c r="J160">
        <f t="shared" si="23"/>
        <v>1800</v>
      </c>
      <c r="L160">
        <f t="shared" si="24"/>
        <v>300</v>
      </c>
      <c r="O160" t="e">
        <f t="shared" si="25"/>
        <v>#REF!</v>
      </c>
      <c r="Q160" t="e">
        <f t="shared" si="21"/>
        <v>#REF!</v>
      </c>
      <c r="S160" t="e">
        <f t="shared" si="26"/>
        <v>#REF!</v>
      </c>
    </row>
    <row r="161" spans="1:19" x14ac:dyDescent="0.3">
      <c r="A161" s="12">
        <v>40793</v>
      </c>
      <c r="B161">
        <f>Sunrise_set!AE162</f>
        <v>531</v>
      </c>
      <c r="C161">
        <f>Sunrise_set!AF162</f>
        <v>1857</v>
      </c>
      <c r="D161" s="36" t="e">
        <f t="shared" si="18"/>
        <v>#REF!</v>
      </c>
      <c r="E161" s="36" t="e">
        <f t="shared" si="19"/>
        <v>#REF!</v>
      </c>
      <c r="F161">
        <f t="shared" si="22"/>
        <v>0</v>
      </c>
      <c r="G161" s="11"/>
      <c r="H161" s="11"/>
      <c r="I161">
        <f t="shared" si="20"/>
        <v>660</v>
      </c>
      <c r="J161">
        <f t="shared" si="23"/>
        <v>1800</v>
      </c>
      <c r="L161">
        <f t="shared" si="24"/>
        <v>300</v>
      </c>
      <c r="O161" t="e">
        <f t="shared" si="25"/>
        <v>#REF!</v>
      </c>
      <c r="Q161" t="e">
        <f t="shared" si="21"/>
        <v>#REF!</v>
      </c>
      <c r="S161" t="e">
        <f t="shared" si="26"/>
        <v>#REF!</v>
      </c>
    </row>
    <row r="162" spans="1:19" x14ac:dyDescent="0.3">
      <c r="A162" s="12">
        <v>40794</v>
      </c>
      <c r="B162">
        <f>Sunrise_set!AE163</f>
        <v>533</v>
      </c>
      <c r="C162">
        <f>Sunrise_set!AF163</f>
        <v>1854</v>
      </c>
      <c r="D162" s="36" t="e">
        <f t="shared" si="18"/>
        <v>#REF!</v>
      </c>
      <c r="E162" s="36" t="e">
        <f t="shared" si="19"/>
        <v>#REF!</v>
      </c>
      <c r="F162">
        <f t="shared" si="22"/>
        <v>0</v>
      </c>
      <c r="G162" s="11"/>
      <c r="H162" s="11"/>
      <c r="I162">
        <f t="shared" si="20"/>
        <v>660</v>
      </c>
      <c r="J162">
        <f t="shared" si="23"/>
        <v>1800</v>
      </c>
      <c r="L162">
        <f t="shared" si="24"/>
        <v>300</v>
      </c>
      <c r="O162" t="e">
        <f t="shared" si="25"/>
        <v>#REF!</v>
      </c>
      <c r="Q162" t="e">
        <f t="shared" si="21"/>
        <v>#REF!</v>
      </c>
      <c r="S162" t="e">
        <f t="shared" si="26"/>
        <v>#REF!</v>
      </c>
    </row>
    <row r="163" spans="1:19" x14ac:dyDescent="0.3">
      <c r="A163" s="12">
        <v>40795</v>
      </c>
      <c r="B163">
        <f>Sunrise_set!AE164</f>
        <v>535</v>
      </c>
      <c r="C163">
        <f>Sunrise_set!AF164</f>
        <v>1852</v>
      </c>
      <c r="D163" s="36" t="e">
        <f t="shared" si="18"/>
        <v>#REF!</v>
      </c>
      <c r="E163" s="36" t="e">
        <f t="shared" si="19"/>
        <v>#REF!</v>
      </c>
      <c r="F163">
        <f t="shared" si="22"/>
        <v>0</v>
      </c>
      <c r="G163" s="11"/>
      <c r="H163" s="11"/>
      <c r="I163">
        <f t="shared" si="20"/>
        <v>660</v>
      </c>
      <c r="J163">
        <f t="shared" si="23"/>
        <v>1800</v>
      </c>
      <c r="L163">
        <f t="shared" si="24"/>
        <v>300</v>
      </c>
      <c r="O163" t="e">
        <f t="shared" si="25"/>
        <v>#REF!</v>
      </c>
      <c r="Q163" t="e">
        <f t="shared" si="21"/>
        <v>#REF!</v>
      </c>
      <c r="S163" t="e">
        <f t="shared" si="26"/>
        <v>#REF!</v>
      </c>
    </row>
    <row r="164" spans="1:19" x14ac:dyDescent="0.3">
      <c r="A164" s="12">
        <v>40796</v>
      </c>
      <c r="B164">
        <f>Sunrise_set!AE165</f>
        <v>537</v>
      </c>
      <c r="C164">
        <f>Sunrise_set!AF165</f>
        <v>1849</v>
      </c>
      <c r="D164" s="36" t="e">
        <f t="shared" si="18"/>
        <v>#REF!</v>
      </c>
      <c r="E164" s="36" t="e">
        <f t="shared" si="19"/>
        <v>#REF!</v>
      </c>
      <c r="F164">
        <f t="shared" si="22"/>
        <v>0</v>
      </c>
      <c r="G164" s="11"/>
      <c r="H164" s="11"/>
      <c r="I164">
        <f t="shared" si="20"/>
        <v>660</v>
      </c>
      <c r="J164">
        <f t="shared" si="23"/>
        <v>1800</v>
      </c>
      <c r="L164">
        <f t="shared" si="24"/>
        <v>300</v>
      </c>
      <c r="O164" t="e">
        <f t="shared" si="25"/>
        <v>#REF!</v>
      </c>
      <c r="Q164" t="e">
        <f t="shared" si="21"/>
        <v>#REF!</v>
      </c>
      <c r="S164" t="e">
        <f t="shared" si="26"/>
        <v>#REF!</v>
      </c>
    </row>
    <row r="165" spans="1:19" x14ac:dyDescent="0.3">
      <c r="A165" s="12">
        <v>40797</v>
      </c>
      <c r="B165">
        <f>Sunrise_set!AE166</f>
        <v>540</v>
      </c>
      <c r="C165">
        <f>Sunrise_set!AF166</f>
        <v>1846</v>
      </c>
      <c r="D165" s="36" t="e">
        <f t="shared" si="18"/>
        <v>#REF!</v>
      </c>
      <c r="E165" s="36" t="e">
        <f t="shared" si="19"/>
        <v>#REF!</v>
      </c>
      <c r="F165">
        <f t="shared" si="22"/>
        <v>0</v>
      </c>
      <c r="G165" s="11"/>
      <c r="H165" s="11"/>
      <c r="I165">
        <f t="shared" si="20"/>
        <v>660</v>
      </c>
      <c r="J165">
        <f t="shared" si="23"/>
        <v>1800</v>
      </c>
      <c r="L165">
        <f t="shared" si="24"/>
        <v>300</v>
      </c>
      <c r="O165" t="e">
        <f t="shared" si="25"/>
        <v>#REF!</v>
      </c>
      <c r="Q165" t="e">
        <f t="shared" si="21"/>
        <v>#REF!</v>
      </c>
      <c r="S165" t="e">
        <f t="shared" si="26"/>
        <v>#REF!</v>
      </c>
    </row>
    <row r="166" spans="1:19" x14ac:dyDescent="0.3">
      <c r="A166" s="12">
        <v>40798</v>
      </c>
      <c r="B166">
        <f>Sunrise_set!AE167</f>
        <v>542</v>
      </c>
      <c r="C166">
        <f>Sunrise_set!AF167</f>
        <v>1843</v>
      </c>
      <c r="D166" s="36" t="e">
        <f t="shared" si="18"/>
        <v>#REF!</v>
      </c>
      <c r="E166" s="36" t="e">
        <f t="shared" si="19"/>
        <v>#REF!</v>
      </c>
      <c r="F166">
        <f t="shared" si="22"/>
        <v>0</v>
      </c>
      <c r="G166" s="11"/>
      <c r="H166" s="11"/>
      <c r="I166">
        <f t="shared" si="20"/>
        <v>660</v>
      </c>
      <c r="J166">
        <f t="shared" si="23"/>
        <v>1800</v>
      </c>
      <c r="L166">
        <f t="shared" si="24"/>
        <v>300</v>
      </c>
      <c r="O166" t="e">
        <f t="shared" si="25"/>
        <v>#REF!</v>
      </c>
      <c r="Q166" t="e">
        <f t="shared" si="21"/>
        <v>#REF!</v>
      </c>
      <c r="S166" t="e">
        <f t="shared" si="26"/>
        <v>#REF!</v>
      </c>
    </row>
    <row r="167" spans="1:19" x14ac:dyDescent="0.3">
      <c r="A167" s="12">
        <v>40799</v>
      </c>
      <c r="B167">
        <f>Sunrise_set!AE168</f>
        <v>544</v>
      </c>
      <c r="C167">
        <f>Sunrise_set!AF168</f>
        <v>1840</v>
      </c>
      <c r="D167" s="36" t="e">
        <f t="shared" si="18"/>
        <v>#REF!</v>
      </c>
      <c r="E167" s="36" t="e">
        <f t="shared" si="19"/>
        <v>#REF!</v>
      </c>
      <c r="F167">
        <f t="shared" si="22"/>
        <v>0</v>
      </c>
      <c r="G167" s="11"/>
      <c r="H167" s="11"/>
      <c r="I167">
        <f t="shared" si="20"/>
        <v>660</v>
      </c>
      <c r="J167">
        <f t="shared" si="23"/>
        <v>1800</v>
      </c>
      <c r="L167">
        <f t="shared" si="24"/>
        <v>300</v>
      </c>
      <c r="O167" t="e">
        <f t="shared" si="25"/>
        <v>#REF!</v>
      </c>
      <c r="Q167" t="e">
        <f t="shared" si="21"/>
        <v>#REF!</v>
      </c>
      <c r="S167" t="e">
        <f t="shared" si="26"/>
        <v>#REF!</v>
      </c>
    </row>
    <row r="168" spans="1:19" x14ac:dyDescent="0.3">
      <c r="A168" s="12">
        <v>40800</v>
      </c>
      <c r="B168">
        <f>Sunrise_set!AE169</f>
        <v>546</v>
      </c>
      <c r="C168">
        <f>Sunrise_set!AF169</f>
        <v>1838</v>
      </c>
      <c r="D168" s="36" t="e">
        <f t="shared" si="18"/>
        <v>#REF!</v>
      </c>
      <c r="E168" s="36" t="e">
        <f t="shared" si="19"/>
        <v>#REF!</v>
      </c>
      <c r="F168">
        <f t="shared" si="22"/>
        <v>0</v>
      </c>
      <c r="G168" s="11"/>
      <c r="H168" s="11"/>
      <c r="I168">
        <f t="shared" si="20"/>
        <v>660</v>
      </c>
      <c r="J168">
        <f t="shared" si="23"/>
        <v>1800</v>
      </c>
      <c r="L168">
        <f t="shared" si="24"/>
        <v>300</v>
      </c>
      <c r="O168" t="e">
        <f t="shared" si="25"/>
        <v>#REF!</v>
      </c>
      <c r="Q168" t="e">
        <f t="shared" si="21"/>
        <v>#REF!</v>
      </c>
      <c r="S168" t="e">
        <f t="shared" si="26"/>
        <v>#REF!</v>
      </c>
    </row>
    <row r="169" spans="1:19" x14ac:dyDescent="0.3">
      <c r="A169" s="12">
        <v>40801</v>
      </c>
      <c r="B169">
        <f>Sunrise_set!AE170</f>
        <v>548</v>
      </c>
      <c r="C169">
        <f>Sunrise_set!AF170</f>
        <v>1835</v>
      </c>
      <c r="D169" s="36" t="e">
        <f t="shared" si="18"/>
        <v>#REF!</v>
      </c>
      <c r="E169" s="36" t="e">
        <f t="shared" si="19"/>
        <v>#REF!</v>
      </c>
      <c r="F169">
        <f t="shared" si="22"/>
        <v>0</v>
      </c>
      <c r="G169" s="11"/>
      <c r="H169" s="11"/>
      <c r="I169">
        <f t="shared" si="20"/>
        <v>660</v>
      </c>
      <c r="J169">
        <f t="shared" si="23"/>
        <v>1800</v>
      </c>
      <c r="L169">
        <f t="shared" si="24"/>
        <v>300</v>
      </c>
      <c r="O169" t="e">
        <f t="shared" si="25"/>
        <v>#REF!</v>
      </c>
      <c r="Q169" t="e">
        <f t="shared" si="21"/>
        <v>#REF!</v>
      </c>
      <c r="S169" t="e">
        <f t="shared" si="26"/>
        <v>#REF!</v>
      </c>
    </row>
    <row r="170" spans="1:19" x14ac:dyDescent="0.3">
      <c r="A170" s="12">
        <v>40802</v>
      </c>
      <c r="B170">
        <f>Sunrise_set!AE171</f>
        <v>550</v>
      </c>
      <c r="C170">
        <f>Sunrise_set!AF171</f>
        <v>1832</v>
      </c>
      <c r="D170" s="36" t="e">
        <f t="shared" si="18"/>
        <v>#REF!</v>
      </c>
      <c r="E170" s="36" t="e">
        <f t="shared" si="19"/>
        <v>#REF!</v>
      </c>
      <c r="F170">
        <f t="shared" si="22"/>
        <v>0</v>
      </c>
      <c r="G170" s="11"/>
      <c r="H170" s="11"/>
      <c r="I170">
        <f t="shared" si="20"/>
        <v>660</v>
      </c>
      <c r="J170">
        <f t="shared" si="23"/>
        <v>1800</v>
      </c>
      <c r="L170">
        <f t="shared" si="24"/>
        <v>300</v>
      </c>
      <c r="O170" t="e">
        <f t="shared" si="25"/>
        <v>#REF!</v>
      </c>
      <c r="Q170" t="e">
        <f t="shared" si="21"/>
        <v>#REF!</v>
      </c>
      <c r="S170" t="e">
        <f t="shared" si="26"/>
        <v>#REF!</v>
      </c>
    </row>
    <row r="171" spans="1:19" x14ac:dyDescent="0.3">
      <c r="A171" s="12">
        <v>40803</v>
      </c>
      <c r="B171">
        <f>Sunrise_set!AE172</f>
        <v>552</v>
      </c>
      <c r="C171">
        <f>Sunrise_set!AF172</f>
        <v>1829</v>
      </c>
      <c r="D171" s="36" t="e">
        <f t="shared" si="18"/>
        <v>#REF!</v>
      </c>
      <c r="E171" s="36" t="e">
        <f t="shared" si="19"/>
        <v>#REF!</v>
      </c>
      <c r="F171">
        <f t="shared" si="22"/>
        <v>0</v>
      </c>
      <c r="G171" s="11"/>
      <c r="H171" s="11"/>
      <c r="I171">
        <f t="shared" si="20"/>
        <v>660</v>
      </c>
      <c r="J171">
        <f t="shared" si="23"/>
        <v>1800</v>
      </c>
      <c r="L171">
        <f t="shared" si="24"/>
        <v>300</v>
      </c>
      <c r="O171" t="e">
        <f t="shared" si="25"/>
        <v>#REF!</v>
      </c>
      <c r="Q171" t="e">
        <f t="shared" si="21"/>
        <v>#REF!</v>
      </c>
      <c r="S171" t="e">
        <f t="shared" si="26"/>
        <v>#REF!</v>
      </c>
    </row>
    <row r="172" spans="1:19" x14ac:dyDescent="0.3">
      <c r="A172" s="12">
        <v>40804</v>
      </c>
      <c r="B172">
        <f>Sunrise_set!AE173</f>
        <v>554</v>
      </c>
      <c r="C172">
        <f>Sunrise_set!AF173</f>
        <v>1826</v>
      </c>
      <c r="D172" s="36" t="e">
        <f t="shared" si="18"/>
        <v>#REF!</v>
      </c>
      <c r="E172" s="36" t="e">
        <f t="shared" si="19"/>
        <v>#REF!</v>
      </c>
      <c r="F172">
        <f t="shared" si="22"/>
        <v>0</v>
      </c>
      <c r="G172" s="11"/>
      <c r="H172" s="11"/>
      <c r="I172">
        <f t="shared" si="20"/>
        <v>660</v>
      </c>
      <c r="J172">
        <f t="shared" si="23"/>
        <v>1800</v>
      </c>
      <c r="L172">
        <f t="shared" si="24"/>
        <v>300</v>
      </c>
      <c r="O172" t="e">
        <f t="shared" si="25"/>
        <v>#REF!</v>
      </c>
      <c r="Q172" t="e">
        <f t="shared" si="21"/>
        <v>#REF!</v>
      </c>
      <c r="S172" t="e">
        <f t="shared" si="26"/>
        <v>#REF!</v>
      </c>
    </row>
    <row r="173" spans="1:19" x14ac:dyDescent="0.3">
      <c r="A173" s="12">
        <v>40805</v>
      </c>
      <c r="B173">
        <f>Sunrise_set!AE174</f>
        <v>556</v>
      </c>
      <c r="C173">
        <f>Sunrise_set!AF174</f>
        <v>1824</v>
      </c>
      <c r="D173" s="36" t="e">
        <f t="shared" si="18"/>
        <v>#REF!</v>
      </c>
      <c r="E173" s="36" t="e">
        <f t="shared" si="19"/>
        <v>#REF!</v>
      </c>
      <c r="F173">
        <f t="shared" si="22"/>
        <v>0</v>
      </c>
      <c r="G173" s="11"/>
      <c r="H173" s="11"/>
      <c r="I173">
        <f t="shared" si="20"/>
        <v>660</v>
      </c>
      <c r="J173">
        <f t="shared" si="23"/>
        <v>1800</v>
      </c>
      <c r="L173">
        <f t="shared" si="24"/>
        <v>300</v>
      </c>
      <c r="O173" t="e">
        <f t="shared" si="25"/>
        <v>#REF!</v>
      </c>
      <c r="Q173" t="e">
        <f t="shared" si="21"/>
        <v>#REF!</v>
      </c>
      <c r="S173" t="e">
        <f t="shared" si="26"/>
        <v>#REF!</v>
      </c>
    </row>
    <row r="174" spans="1:19" x14ac:dyDescent="0.3">
      <c r="A174" s="12">
        <v>40806</v>
      </c>
      <c r="B174">
        <f>Sunrise_set!AE175</f>
        <v>558</v>
      </c>
      <c r="C174">
        <f>Sunrise_set!AF175</f>
        <v>1821</v>
      </c>
      <c r="D174" s="36" t="e">
        <f t="shared" si="18"/>
        <v>#REF!</v>
      </c>
      <c r="E174" s="36" t="e">
        <f t="shared" si="19"/>
        <v>#REF!</v>
      </c>
      <c r="F174">
        <f t="shared" si="22"/>
        <v>0</v>
      </c>
      <c r="G174" s="11"/>
      <c r="H174" s="11"/>
      <c r="I174">
        <f t="shared" si="20"/>
        <v>660</v>
      </c>
      <c r="J174">
        <f t="shared" si="23"/>
        <v>1800</v>
      </c>
      <c r="L174">
        <f t="shared" si="24"/>
        <v>300</v>
      </c>
      <c r="O174" t="e">
        <f t="shared" si="25"/>
        <v>#REF!</v>
      </c>
      <c r="Q174" t="e">
        <f t="shared" si="21"/>
        <v>#REF!</v>
      </c>
      <c r="S174" t="e">
        <f t="shared" si="26"/>
        <v>#REF!</v>
      </c>
    </row>
    <row r="175" spans="1:19" x14ac:dyDescent="0.3">
      <c r="A175" s="12">
        <v>40807</v>
      </c>
      <c r="B175">
        <f>Sunrise_set!AE176</f>
        <v>600</v>
      </c>
      <c r="C175">
        <f>Sunrise_set!AF176</f>
        <v>1818</v>
      </c>
      <c r="D175" s="36" t="e">
        <f t="shared" si="18"/>
        <v>#REF!</v>
      </c>
      <c r="E175" s="36" t="e">
        <f t="shared" si="19"/>
        <v>#REF!</v>
      </c>
      <c r="F175">
        <f t="shared" si="22"/>
        <v>0</v>
      </c>
      <c r="G175" s="11"/>
      <c r="H175" s="11"/>
      <c r="I175">
        <f t="shared" si="20"/>
        <v>660</v>
      </c>
      <c r="J175">
        <f t="shared" si="23"/>
        <v>1800</v>
      </c>
      <c r="L175">
        <f t="shared" si="24"/>
        <v>300</v>
      </c>
      <c r="O175" t="e">
        <f t="shared" si="25"/>
        <v>#REF!</v>
      </c>
      <c r="Q175" t="e">
        <f t="shared" si="21"/>
        <v>#REF!</v>
      </c>
      <c r="S175" t="e">
        <f t="shared" si="26"/>
        <v>#REF!</v>
      </c>
    </row>
    <row r="176" spans="1:19" x14ac:dyDescent="0.3">
      <c r="A176" s="12">
        <v>40808</v>
      </c>
      <c r="B176">
        <f>Sunrise_set!AE177</f>
        <v>602</v>
      </c>
      <c r="C176">
        <f>Sunrise_set!AF177</f>
        <v>1815</v>
      </c>
      <c r="D176" s="36" t="e">
        <f t="shared" si="18"/>
        <v>#REF!</v>
      </c>
      <c r="E176" s="36" t="e">
        <f t="shared" si="19"/>
        <v>#REF!</v>
      </c>
      <c r="F176">
        <f t="shared" si="22"/>
        <v>0</v>
      </c>
      <c r="G176" s="11"/>
      <c r="H176" s="11"/>
      <c r="I176">
        <f t="shared" si="20"/>
        <v>660</v>
      </c>
      <c r="J176">
        <f t="shared" si="23"/>
        <v>1800</v>
      </c>
      <c r="L176">
        <f t="shared" si="24"/>
        <v>300</v>
      </c>
      <c r="O176" t="e">
        <f t="shared" si="25"/>
        <v>#REF!</v>
      </c>
      <c r="Q176" t="e">
        <f t="shared" si="21"/>
        <v>#REF!</v>
      </c>
      <c r="S176" t="e">
        <f t="shared" si="26"/>
        <v>#REF!</v>
      </c>
    </row>
    <row r="177" spans="1:19" x14ac:dyDescent="0.3">
      <c r="A177" s="12">
        <v>40809</v>
      </c>
      <c r="B177">
        <f>Sunrise_set!AE178</f>
        <v>604</v>
      </c>
      <c r="C177">
        <f>Sunrise_set!AF178</f>
        <v>1812</v>
      </c>
      <c r="D177" s="36" t="e">
        <f t="shared" si="18"/>
        <v>#REF!</v>
      </c>
      <c r="E177" s="36" t="e">
        <f t="shared" si="19"/>
        <v>#REF!</v>
      </c>
      <c r="F177">
        <f t="shared" si="22"/>
        <v>0</v>
      </c>
      <c r="G177" s="11"/>
      <c r="H177" s="11"/>
      <c r="I177">
        <f t="shared" si="20"/>
        <v>660</v>
      </c>
      <c r="J177">
        <f t="shared" si="23"/>
        <v>1800</v>
      </c>
      <c r="L177">
        <f t="shared" si="24"/>
        <v>300</v>
      </c>
      <c r="O177" t="e">
        <f t="shared" si="25"/>
        <v>#REF!</v>
      </c>
      <c r="Q177" t="e">
        <f t="shared" si="21"/>
        <v>#REF!</v>
      </c>
      <c r="S177" t="e">
        <f t="shared" si="26"/>
        <v>#REF!</v>
      </c>
    </row>
    <row r="178" spans="1:19" x14ac:dyDescent="0.3">
      <c r="A178" s="12">
        <v>40810</v>
      </c>
      <c r="B178">
        <f>Sunrise_set!AE179</f>
        <v>607</v>
      </c>
      <c r="C178">
        <f>Sunrise_set!AF179</f>
        <v>1810</v>
      </c>
      <c r="D178" s="36" t="e">
        <f t="shared" si="18"/>
        <v>#REF!</v>
      </c>
      <c r="E178" s="36" t="e">
        <f t="shared" si="19"/>
        <v>#REF!</v>
      </c>
      <c r="F178">
        <f t="shared" si="22"/>
        <v>0</v>
      </c>
      <c r="G178" s="11"/>
      <c r="H178" s="11"/>
      <c r="I178">
        <f t="shared" si="20"/>
        <v>660</v>
      </c>
      <c r="J178">
        <f t="shared" si="23"/>
        <v>1800</v>
      </c>
      <c r="L178">
        <f t="shared" si="24"/>
        <v>300</v>
      </c>
      <c r="O178" t="e">
        <f t="shared" si="25"/>
        <v>#REF!</v>
      </c>
      <c r="Q178" t="e">
        <f t="shared" si="21"/>
        <v>#REF!</v>
      </c>
      <c r="S178" t="e">
        <f t="shared" si="26"/>
        <v>#REF!</v>
      </c>
    </row>
    <row r="179" spans="1:19" x14ac:dyDescent="0.3">
      <c r="A179" s="12">
        <v>40811</v>
      </c>
      <c r="B179">
        <f>Sunrise_set!AE180</f>
        <v>609</v>
      </c>
      <c r="C179">
        <f>Sunrise_set!AF180</f>
        <v>1807</v>
      </c>
      <c r="D179" s="36" t="e">
        <f t="shared" si="18"/>
        <v>#REF!</v>
      </c>
      <c r="E179" s="36" t="e">
        <f t="shared" si="19"/>
        <v>#REF!</v>
      </c>
      <c r="F179">
        <f t="shared" si="22"/>
        <v>0</v>
      </c>
      <c r="G179" s="11"/>
      <c r="H179" s="11"/>
      <c r="I179">
        <f t="shared" si="20"/>
        <v>660</v>
      </c>
      <c r="J179">
        <f t="shared" si="23"/>
        <v>1800</v>
      </c>
      <c r="L179">
        <f t="shared" si="24"/>
        <v>300</v>
      </c>
      <c r="O179" t="e">
        <f t="shared" si="25"/>
        <v>#REF!</v>
      </c>
      <c r="Q179" t="e">
        <f t="shared" si="21"/>
        <v>#REF!</v>
      </c>
      <c r="S179" t="e">
        <f t="shared" si="26"/>
        <v>#REF!</v>
      </c>
    </row>
    <row r="180" spans="1:19" x14ac:dyDescent="0.3">
      <c r="A180" s="12">
        <v>40812</v>
      </c>
      <c r="B180">
        <f>Sunrise_set!AE181</f>
        <v>611</v>
      </c>
      <c r="C180">
        <f>Sunrise_set!AF181</f>
        <v>1804</v>
      </c>
      <c r="D180" s="36" t="e">
        <f t="shared" si="18"/>
        <v>#REF!</v>
      </c>
      <c r="E180" s="36" t="e">
        <f t="shared" si="19"/>
        <v>#REF!</v>
      </c>
      <c r="F180">
        <f t="shared" si="22"/>
        <v>0</v>
      </c>
      <c r="G180" s="11"/>
      <c r="H180" s="11"/>
      <c r="I180">
        <f t="shared" si="20"/>
        <v>660</v>
      </c>
      <c r="J180">
        <f t="shared" si="23"/>
        <v>1800</v>
      </c>
      <c r="L180">
        <f t="shared" si="24"/>
        <v>300</v>
      </c>
      <c r="O180" t="e">
        <f t="shared" si="25"/>
        <v>#REF!</v>
      </c>
      <c r="Q180" t="e">
        <f t="shared" si="21"/>
        <v>#REF!</v>
      </c>
      <c r="S180" t="e">
        <f t="shared" si="26"/>
        <v>#REF!</v>
      </c>
    </row>
    <row r="181" spans="1:19" x14ac:dyDescent="0.3">
      <c r="A181" s="12">
        <v>40813</v>
      </c>
      <c r="B181">
        <f>Sunrise_set!AE182</f>
        <v>613</v>
      </c>
      <c r="C181">
        <f>Sunrise_set!AF182</f>
        <v>1801</v>
      </c>
      <c r="D181" s="36" t="e">
        <f t="shared" si="18"/>
        <v>#REF!</v>
      </c>
      <c r="E181" s="36" t="e">
        <f t="shared" si="19"/>
        <v>#REF!</v>
      </c>
      <c r="F181">
        <f t="shared" si="22"/>
        <v>0</v>
      </c>
      <c r="G181" s="11"/>
      <c r="H181" s="11"/>
      <c r="I181">
        <f t="shared" si="20"/>
        <v>660</v>
      </c>
      <c r="J181">
        <f t="shared" si="23"/>
        <v>1800</v>
      </c>
      <c r="L181">
        <f t="shared" si="24"/>
        <v>300</v>
      </c>
      <c r="O181" t="e">
        <f t="shared" si="25"/>
        <v>#REF!</v>
      </c>
      <c r="Q181" t="e">
        <f t="shared" si="21"/>
        <v>#REF!</v>
      </c>
      <c r="S181" t="e">
        <f t="shared" si="26"/>
        <v>#REF!</v>
      </c>
    </row>
    <row r="182" spans="1:19" x14ac:dyDescent="0.3">
      <c r="A182" s="12">
        <v>40814</v>
      </c>
      <c r="B182">
        <f>Sunrise_set!AE183</f>
        <v>615</v>
      </c>
      <c r="C182">
        <f>Sunrise_set!AF183</f>
        <v>1759</v>
      </c>
      <c r="D182" s="36" t="e">
        <f t="shared" si="18"/>
        <v>#REF!</v>
      </c>
      <c r="E182" s="36" t="e">
        <f t="shared" si="19"/>
        <v>#REF!</v>
      </c>
      <c r="F182">
        <f t="shared" si="22"/>
        <v>0</v>
      </c>
      <c r="G182" s="11"/>
      <c r="H182" s="11"/>
      <c r="I182">
        <f t="shared" si="20"/>
        <v>660</v>
      </c>
      <c r="J182">
        <f t="shared" si="23"/>
        <v>1800</v>
      </c>
      <c r="L182">
        <f t="shared" si="24"/>
        <v>300</v>
      </c>
      <c r="O182" t="e">
        <f t="shared" si="25"/>
        <v>#REF!</v>
      </c>
      <c r="Q182" t="e">
        <f t="shared" si="21"/>
        <v>#REF!</v>
      </c>
      <c r="S182" t="e">
        <f t="shared" si="26"/>
        <v>#REF!</v>
      </c>
    </row>
    <row r="183" spans="1:19" x14ac:dyDescent="0.3">
      <c r="A183" s="12">
        <v>40815</v>
      </c>
      <c r="B183">
        <f>Sunrise_set!AE184</f>
        <v>617</v>
      </c>
      <c r="C183">
        <f>Sunrise_set!AF184</f>
        <v>1756</v>
      </c>
      <c r="D183" s="36" t="e">
        <f t="shared" si="18"/>
        <v>#REF!</v>
      </c>
      <c r="E183" s="36" t="e">
        <f t="shared" si="19"/>
        <v>#REF!</v>
      </c>
      <c r="F183">
        <f t="shared" si="22"/>
        <v>0</v>
      </c>
      <c r="G183" s="11"/>
      <c r="H183" s="11"/>
      <c r="I183">
        <f t="shared" si="20"/>
        <v>660</v>
      </c>
      <c r="J183">
        <f t="shared" si="23"/>
        <v>1800</v>
      </c>
      <c r="L183">
        <f t="shared" si="24"/>
        <v>300</v>
      </c>
      <c r="O183" t="e">
        <f t="shared" si="25"/>
        <v>#REF!</v>
      </c>
      <c r="Q183" t="e">
        <f t="shared" si="21"/>
        <v>#REF!</v>
      </c>
      <c r="S183" t="e">
        <f t="shared" si="26"/>
        <v>#REF!</v>
      </c>
    </row>
    <row r="184" spans="1:19" x14ac:dyDescent="0.3">
      <c r="A184" s="12">
        <v>40816</v>
      </c>
      <c r="B184">
        <f>Sunrise_set!AE185</f>
        <v>619</v>
      </c>
      <c r="C184">
        <f>Sunrise_set!AF185</f>
        <v>1753</v>
      </c>
      <c r="D184" s="36" t="e">
        <f t="shared" si="18"/>
        <v>#REF!</v>
      </c>
      <c r="E184" s="36" t="e">
        <f t="shared" si="19"/>
        <v>#REF!</v>
      </c>
      <c r="F184">
        <f t="shared" si="22"/>
        <v>0</v>
      </c>
      <c r="G184" s="11"/>
      <c r="H184" s="11"/>
      <c r="I184">
        <f t="shared" si="20"/>
        <v>660</v>
      </c>
      <c r="J184">
        <f t="shared" si="23"/>
        <v>1800</v>
      </c>
      <c r="L184">
        <f t="shared" si="24"/>
        <v>300</v>
      </c>
      <c r="O184" t="e">
        <f t="shared" si="25"/>
        <v>#REF!</v>
      </c>
      <c r="Q184" t="e">
        <f t="shared" si="21"/>
        <v>#REF!</v>
      </c>
      <c r="S184" t="e">
        <f t="shared" si="26"/>
        <v>#REF!</v>
      </c>
    </row>
    <row r="185" spans="1:19" x14ac:dyDescent="0.3">
      <c r="A185" s="12">
        <v>40817</v>
      </c>
      <c r="B185">
        <f>Sunrise_set!AE186</f>
        <v>621</v>
      </c>
      <c r="C185">
        <f>Sunrise_set!AF186</f>
        <v>1750</v>
      </c>
      <c r="D185" s="36" t="e">
        <f t="shared" si="18"/>
        <v>#REF!</v>
      </c>
      <c r="E185" s="36" t="e">
        <f t="shared" si="19"/>
        <v>#REF!</v>
      </c>
      <c r="F185">
        <f t="shared" si="22"/>
        <v>0</v>
      </c>
      <c r="G185" s="11"/>
      <c r="H185" s="11"/>
      <c r="I185">
        <f t="shared" si="20"/>
        <v>660</v>
      </c>
      <c r="J185">
        <f t="shared" si="23"/>
        <v>1800</v>
      </c>
      <c r="L185">
        <f t="shared" si="24"/>
        <v>300</v>
      </c>
      <c r="O185" t="e">
        <f t="shared" si="25"/>
        <v>#REF!</v>
      </c>
      <c r="Q185" t="e">
        <f t="shared" si="21"/>
        <v>#REF!</v>
      </c>
      <c r="S185" t="e">
        <f t="shared" si="26"/>
        <v>#REF!</v>
      </c>
    </row>
    <row r="186" spans="1:19" x14ac:dyDescent="0.3">
      <c r="A186" s="12">
        <v>40818</v>
      </c>
      <c r="B186">
        <f>Sunrise_set!AE187</f>
        <v>623</v>
      </c>
      <c r="C186">
        <f>Sunrise_set!AF187</f>
        <v>1748</v>
      </c>
      <c r="D186" s="36" t="e">
        <f t="shared" si="18"/>
        <v>#REF!</v>
      </c>
      <c r="E186" s="36" t="e">
        <f t="shared" si="19"/>
        <v>#REF!</v>
      </c>
      <c r="F186">
        <f t="shared" si="22"/>
        <v>0</v>
      </c>
      <c r="G186" s="11"/>
      <c r="H186" s="11"/>
      <c r="I186">
        <f t="shared" si="20"/>
        <v>660</v>
      </c>
      <c r="J186">
        <f t="shared" si="23"/>
        <v>1800</v>
      </c>
      <c r="L186">
        <f t="shared" si="24"/>
        <v>300</v>
      </c>
      <c r="O186" t="e">
        <f t="shared" si="25"/>
        <v>#REF!</v>
      </c>
      <c r="Q186" t="e">
        <f t="shared" si="21"/>
        <v>#REF!</v>
      </c>
      <c r="S186" t="e">
        <f t="shared" si="26"/>
        <v>#REF!</v>
      </c>
    </row>
    <row r="187" spans="1:19" x14ac:dyDescent="0.3">
      <c r="A187" s="12">
        <v>40819</v>
      </c>
      <c r="B187">
        <f>Sunrise_set!AE188</f>
        <v>626</v>
      </c>
      <c r="C187">
        <f>Sunrise_set!AF188</f>
        <v>1745</v>
      </c>
      <c r="D187" s="36" t="e">
        <f t="shared" si="18"/>
        <v>#REF!</v>
      </c>
      <c r="E187" s="36" t="e">
        <f t="shared" si="19"/>
        <v>#REF!</v>
      </c>
      <c r="F187">
        <f t="shared" si="22"/>
        <v>0</v>
      </c>
      <c r="G187" s="11"/>
      <c r="H187" s="11"/>
      <c r="I187">
        <f t="shared" si="20"/>
        <v>660</v>
      </c>
      <c r="J187">
        <f t="shared" si="23"/>
        <v>1800</v>
      </c>
      <c r="L187">
        <f t="shared" si="24"/>
        <v>300</v>
      </c>
      <c r="O187" t="e">
        <f t="shared" si="25"/>
        <v>#REF!</v>
      </c>
      <c r="Q187" t="e">
        <f t="shared" si="21"/>
        <v>#REF!</v>
      </c>
      <c r="S187" t="e">
        <f t="shared" si="26"/>
        <v>#REF!</v>
      </c>
    </row>
    <row r="188" spans="1:19" x14ac:dyDescent="0.3">
      <c r="A188" s="12">
        <v>40820</v>
      </c>
      <c r="B188">
        <f>Sunrise_set!AE189</f>
        <v>628</v>
      </c>
      <c r="C188">
        <f>Sunrise_set!AF189</f>
        <v>1742</v>
      </c>
      <c r="D188" s="36" t="e">
        <f t="shared" si="18"/>
        <v>#REF!</v>
      </c>
      <c r="E188" s="36" t="e">
        <f t="shared" si="19"/>
        <v>#REF!</v>
      </c>
      <c r="F188">
        <f t="shared" si="22"/>
        <v>0</v>
      </c>
      <c r="G188" s="11"/>
      <c r="H188" s="11"/>
      <c r="I188">
        <f t="shared" si="20"/>
        <v>660</v>
      </c>
      <c r="J188">
        <f t="shared" si="23"/>
        <v>1800</v>
      </c>
      <c r="L188">
        <f t="shared" si="24"/>
        <v>300</v>
      </c>
      <c r="O188" t="e">
        <f t="shared" si="25"/>
        <v>#REF!</v>
      </c>
      <c r="Q188" t="e">
        <f t="shared" si="21"/>
        <v>#REF!</v>
      </c>
      <c r="S188" t="e">
        <f t="shared" si="26"/>
        <v>#REF!</v>
      </c>
    </row>
    <row r="189" spans="1:19" x14ac:dyDescent="0.3">
      <c r="A189" s="12">
        <v>40821</v>
      </c>
      <c r="B189">
        <f>Sunrise_set!AE190</f>
        <v>630</v>
      </c>
      <c r="C189">
        <f>Sunrise_set!AF190</f>
        <v>1739</v>
      </c>
      <c r="D189" s="36" t="e">
        <f t="shared" si="18"/>
        <v>#REF!</v>
      </c>
      <c r="E189" s="36" t="e">
        <f t="shared" si="19"/>
        <v>#REF!</v>
      </c>
      <c r="F189">
        <f t="shared" si="22"/>
        <v>0</v>
      </c>
      <c r="G189" s="11"/>
      <c r="H189" s="11"/>
      <c r="I189">
        <f t="shared" si="20"/>
        <v>660</v>
      </c>
      <c r="J189">
        <f t="shared" si="23"/>
        <v>1800</v>
      </c>
      <c r="L189">
        <f t="shared" si="24"/>
        <v>300</v>
      </c>
      <c r="O189" t="e">
        <f t="shared" si="25"/>
        <v>#REF!</v>
      </c>
      <c r="Q189" t="e">
        <f t="shared" si="21"/>
        <v>#REF!</v>
      </c>
      <c r="S189" t="e">
        <f t="shared" si="26"/>
        <v>#REF!</v>
      </c>
    </row>
    <row r="190" spans="1:19" x14ac:dyDescent="0.3">
      <c r="A190" s="12">
        <v>40822</v>
      </c>
      <c r="B190">
        <f>Sunrise_set!AE191</f>
        <v>632</v>
      </c>
      <c r="C190">
        <f>Sunrise_set!AF191</f>
        <v>1737</v>
      </c>
      <c r="D190" s="36" t="e">
        <f t="shared" si="18"/>
        <v>#REF!</v>
      </c>
      <c r="E190" s="36" t="e">
        <f t="shared" si="19"/>
        <v>#REF!</v>
      </c>
      <c r="F190">
        <f t="shared" si="22"/>
        <v>0</v>
      </c>
      <c r="G190" s="11"/>
      <c r="H190" s="11"/>
      <c r="I190">
        <f t="shared" si="20"/>
        <v>660</v>
      </c>
      <c r="J190">
        <f t="shared" si="23"/>
        <v>1800</v>
      </c>
      <c r="L190">
        <f t="shared" si="24"/>
        <v>300</v>
      </c>
      <c r="O190" t="e">
        <f t="shared" si="25"/>
        <v>#REF!</v>
      </c>
      <c r="Q190" t="e">
        <f t="shared" si="21"/>
        <v>#REF!</v>
      </c>
      <c r="S190" t="e">
        <f t="shared" si="26"/>
        <v>#REF!</v>
      </c>
    </row>
    <row r="191" spans="1:19" x14ac:dyDescent="0.3">
      <c r="A191" s="12">
        <v>40823</v>
      </c>
      <c r="B191">
        <f>Sunrise_set!AE192</f>
        <v>634</v>
      </c>
      <c r="C191">
        <f>Sunrise_set!AF192</f>
        <v>1734</v>
      </c>
      <c r="D191" s="36" t="e">
        <f t="shared" si="18"/>
        <v>#REF!</v>
      </c>
      <c r="E191" s="36" t="e">
        <f t="shared" si="19"/>
        <v>#REF!</v>
      </c>
      <c r="F191">
        <f t="shared" si="22"/>
        <v>0</v>
      </c>
      <c r="G191" s="11"/>
      <c r="H191" s="11"/>
      <c r="I191">
        <f t="shared" si="20"/>
        <v>660</v>
      </c>
      <c r="J191">
        <f t="shared" si="23"/>
        <v>1800</v>
      </c>
      <c r="L191">
        <f t="shared" si="24"/>
        <v>300</v>
      </c>
      <c r="O191" t="e">
        <f t="shared" si="25"/>
        <v>#REF!</v>
      </c>
      <c r="Q191" t="e">
        <f t="shared" si="21"/>
        <v>#REF!</v>
      </c>
      <c r="S191" t="e">
        <f t="shared" si="26"/>
        <v>#REF!</v>
      </c>
    </row>
    <row r="192" spans="1:19" x14ac:dyDescent="0.3">
      <c r="A192" s="12">
        <v>40824</v>
      </c>
      <c r="B192">
        <f>Sunrise_set!AE193</f>
        <v>636</v>
      </c>
      <c r="C192">
        <f>Sunrise_set!AF193</f>
        <v>1731</v>
      </c>
      <c r="D192" s="36" t="e">
        <f t="shared" si="18"/>
        <v>#REF!</v>
      </c>
      <c r="E192" s="36" t="e">
        <f t="shared" si="19"/>
        <v>#REF!</v>
      </c>
      <c r="F192">
        <f t="shared" si="22"/>
        <v>0</v>
      </c>
      <c r="G192" s="11"/>
      <c r="H192" s="11"/>
      <c r="I192">
        <f t="shared" si="20"/>
        <v>660</v>
      </c>
      <c r="J192">
        <f t="shared" si="23"/>
        <v>1800</v>
      </c>
      <c r="L192">
        <f t="shared" si="24"/>
        <v>300</v>
      </c>
      <c r="O192" t="e">
        <f t="shared" si="25"/>
        <v>#REF!</v>
      </c>
      <c r="Q192" t="e">
        <f t="shared" si="21"/>
        <v>#REF!</v>
      </c>
      <c r="S192" t="e">
        <f t="shared" si="26"/>
        <v>#REF!</v>
      </c>
    </row>
    <row r="193" spans="1:19" x14ac:dyDescent="0.3">
      <c r="A193" s="12">
        <v>40825</v>
      </c>
      <c r="B193">
        <f>Sunrise_set!AE194</f>
        <v>639</v>
      </c>
      <c r="C193">
        <f>Sunrise_set!AF194</f>
        <v>1729</v>
      </c>
      <c r="D193" s="36" t="e">
        <f t="shared" si="18"/>
        <v>#REF!</v>
      </c>
      <c r="E193" s="36" t="e">
        <f t="shared" si="19"/>
        <v>#REF!</v>
      </c>
      <c r="F193">
        <f t="shared" si="22"/>
        <v>0</v>
      </c>
      <c r="G193" s="11"/>
      <c r="H193" s="11"/>
      <c r="I193">
        <f t="shared" si="20"/>
        <v>660</v>
      </c>
      <c r="J193">
        <f t="shared" si="23"/>
        <v>1800</v>
      </c>
      <c r="L193">
        <f t="shared" si="24"/>
        <v>300</v>
      </c>
      <c r="O193" t="e">
        <f t="shared" si="25"/>
        <v>#REF!</v>
      </c>
      <c r="Q193" t="e">
        <f t="shared" si="21"/>
        <v>#REF!</v>
      </c>
      <c r="S193" t="e">
        <f t="shared" si="26"/>
        <v>#REF!</v>
      </c>
    </row>
    <row r="194" spans="1:19" x14ac:dyDescent="0.3">
      <c r="A194" s="12">
        <v>40826</v>
      </c>
      <c r="B194">
        <f>Sunrise_set!AE195</f>
        <v>641</v>
      </c>
      <c r="C194">
        <f>Sunrise_set!AF195</f>
        <v>1726</v>
      </c>
      <c r="D194" s="36" t="e">
        <f t="shared" ref="D194:D257" si="27">LEFT(B194,1)*60+RIGHT(B194,2)+F194-$V$17</f>
        <v>#REF!</v>
      </c>
      <c r="E194" s="36" t="e">
        <f t="shared" ref="E194:E257" si="28">LEFT(C194,2)*60+RIGHT(C194,2)+F194+$V$17</f>
        <v>#REF!</v>
      </c>
      <c r="F194">
        <f t="shared" si="22"/>
        <v>0</v>
      </c>
      <c r="G194" s="11"/>
      <c r="H194" s="11"/>
      <c r="I194">
        <f t="shared" ref="I194:I257" si="29">$W$6*60+$X$6</f>
        <v>660</v>
      </c>
      <c r="J194">
        <f t="shared" si="23"/>
        <v>1800</v>
      </c>
      <c r="L194">
        <f t="shared" si="24"/>
        <v>300</v>
      </c>
      <c r="O194" t="e">
        <f t="shared" si="25"/>
        <v>#REF!</v>
      </c>
      <c r="Q194" t="e">
        <f t="shared" ref="Q194:Q257" si="30">IF(E194&gt;J194,E194-J194,0)</f>
        <v>#REF!</v>
      </c>
      <c r="S194" t="e">
        <f t="shared" si="26"/>
        <v>#REF!</v>
      </c>
    </row>
    <row r="195" spans="1:19" x14ac:dyDescent="0.3">
      <c r="A195" s="12">
        <v>40827</v>
      </c>
      <c r="B195">
        <f>Sunrise_set!AE196</f>
        <v>643</v>
      </c>
      <c r="C195">
        <f>Sunrise_set!AF196</f>
        <v>1723</v>
      </c>
      <c r="D195" s="36" t="e">
        <f t="shared" si="27"/>
        <v>#REF!</v>
      </c>
      <c r="E195" s="36" t="e">
        <f t="shared" si="28"/>
        <v>#REF!</v>
      </c>
      <c r="F195">
        <f t="shared" ref="F195:F215" si="31">IF($W$1="CLK",60,0)</f>
        <v>0</v>
      </c>
      <c r="G195" s="11"/>
      <c r="H195" s="11"/>
      <c r="I195">
        <f t="shared" si="29"/>
        <v>660</v>
      </c>
      <c r="J195">
        <f t="shared" ref="J195:J258" si="32">IF($W$7&lt;12,($W$7+24)*60+$X$7,$W$7*60+$X$7)</f>
        <v>1800</v>
      </c>
      <c r="L195">
        <f t="shared" ref="L195:L258" si="33">IF(AND($W$7&gt;12,$W$6&gt;12),I195-J195,(24*60)-J195+I195)</f>
        <v>300</v>
      </c>
      <c r="O195" t="e">
        <f t="shared" ref="O195:O258" si="34">IF(AND($W$6&gt;12,$W$7&gt;12),0,IF(D195&gt;I195,0,I195-D195))</f>
        <v>#REF!</v>
      </c>
      <c r="Q195" t="e">
        <f t="shared" si="30"/>
        <v>#REF!</v>
      </c>
      <c r="S195" t="e">
        <f t="shared" ref="S195:S258" si="35">MAX(L195-SUM(O195,Q195),0)</f>
        <v>#REF!</v>
      </c>
    </row>
    <row r="196" spans="1:19" x14ac:dyDescent="0.3">
      <c r="A196" s="12">
        <v>40828</v>
      </c>
      <c r="B196">
        <f>Sunrise_set!AE197</f>
        <v>645</v>
      </c>
      <c r="C196">
        <f>Sunrise_set!AF197</f>
        <v>1721</v>
      </c>
      <c r="D196" s="36" t="e">
        <f t="shared" si="27"/>
        <v>#REF!</v>
      </c>
      <c r="E196" s="36" t="e">
        <f t="shared" si="28"/>
        <v>#REF!</v>
      </c>
      <c r="F196">
        <f t="shared" si="31"/>
        <v>0</v>
      </c>
      <c r="G196" s="11"/>
      <c r="H196" s="11"/>
      <c r="I196">
        <f t="shared" si="29"/>
        <v>660</v>
      </c>
      <c r="J196">
        <f t="shared" si="32"/>
        <v>1800</v>
      </c>
      <c r="L196">
        <f t="shared" si="33"/>
        <v>300</v>
      </c>
      <c r="O196" t="e">
        <f t="shared" si="34"/>
        <v>#REF!</v>
      </c>
      <c r="Q196" t="e">
        <f t="shared" si="30"/>
        <v>#REF!</v>
      </c>
      <c r="S196" t="e">
        <f t="shared" si="35"/>
        <v>#REF!</v>
      </c>
    </row>
    <row r="197" spans="1:19" x14ac:dyDescent="0.3">
      <c r="A197" s="12">
        <v>40829</v>
      </c>
      <c r="B197">
        <f>Sunrise_set!AE198</f>
        <v>647</v>
      </c>
      <c r="C197">
        <f>Sunrise_set!AF198</f>
        <v>1718</v>
      </c>
      <c r="D197" s="36" t="e">
        <f t="shared" si="27"/>
        <v>#REF!</v>
      </c>
      <c r="E197" s="36" t="e">
        <f t="shared" si="28"/>
        <v>#REF!</v>
      </c>
      <c r="F197">
        <f t="shared" si="31"/>
        <v>0</v>
      </c>
      <c r="G197" s="11"/>
      <c r="H197" s="11"/>
      <c r="I197">
        <f t="shared" si="29"/>
        <v>660</v>
      </c>
      <c r="J197">
        <f t="shared" si="32"/>
        <v>1800</v>
      </c>
      <c r="L197">
        <f t="shared" si="33"/>
        <v>300</v>
      </c>
      <c r="O197" t="e">
        <f t="shared" si="34"/>
        <v>#REF!</v>
      </c>
      <c r="Q197" t="e">
        <f t="shared" si="30"/>
        <v>#REF!</v>
      </c>
      <c r="S197" t="e">
        <f t="shared" si="35"/>
        <v>#REF!</v>
      </c>
    </row>
    <row r="198" spans="1:19" x14ac:dyDescent="0.3">
      <c r="A198" s="12">
        <v>40830</v>
      </c>
      <c r="B198">
        <f>Sunrise_set!AE199</f>
        <v>649</v>
      </c>
      <c r="C198">
        <f>Sunrise_set!AF199</f>
        <v>1715</v>
      </c>
      <c r="D198" s="36" t="e">
        <f t="shared" si="27"/>
        <v>#REF!</v>
      </c>
      <c r="E198" s="36" t="e">
        <f t="shared" si="28"/>
        <v>#REF!</v>
      </c>
      <c r="F198">
        <f t="shared" si="31"/>
        <v>0</v>
      </c>
      <c r="G198" s="11"/>
      <c r="H198" s="11"/>
      <c r="I198">
        <f t="shared" si="29"/>
        <v>660</v>
      </c>
      <c r="J198">
        <f t="shared" si="32"/>
        <v>1800</v>
      </c>
      <c r="L198">
        <f t="shared" si="33"/>
        <v>300</v>
      </c>
      <c r="O198" t="e">
        <f t="shared" si="34"/>
        <v>#REF!</v>
      </c>
      <c r="Q198" t="e">
        <f t="shared" si="30"/>
        <v>#REF!</v>
      </c>
      <c r="S198" t="e">
        <f t="shared" si="35"/>
        <v>#REF!</v>
      </c>
    </row>
    <row r="199" spans="1:19" x14ac:dyDescent="0.3">
      <c r="A199" s="12">
        <v>40831</v>
      </c>
      <c r="B199">
        <f>Sunrise_set!AE200</f>
        <v>652</v>
      </c>
      <c r="C199">
        <f>Sunrise_set!AF200</f>
        <v>1713</v>
      </c>
      <c r="D199" s="36" t="e">
        <f t="shared" si="27"/>
        <v>#REF!</v>
      </c>
      <c r="E199" s="36" t="e">
        <f t="shared" si="28"/>
        <v>#REF!</v>
      </c>
      <c r="F199">
        <f t="shared" si="31"/>
        <v>0</v>
      </c>
      <c r="G199" s="11"/>
      <c r="H199" s="11"/>
      <c r="I199">
        <f t="shared" si="29"/>
        <v>660</v>
      </c>
      <c r="J199">
        <f t="shared" si="32"/>
        <v>1800</v>
      </c>
      <c r="L199">
        <f t="shared" si="33"/>
        <v>300</v>
      </c>
      <c r="O199" t="e">
        <f t="shared" si="34"/>
        <v>#REF!</v>
      </c>
      <c r="Q199" t="e">
        <f t="shared" si="30"/>
        <v>#REF!</v>
      </c>
      <c r="S199" t="e">
        <f t="shared" si="35"/>
        <v>#REF!</v>
      </c>
    </row>
    <row r="200" spans="1:19" x14ac:dyDescent="0.3">
      <c r="A200" s="12">
        <v>40832</v>
      </c>
      <c r="B200">
        <f>Sunrise_set!AE201</f>
        <v>654</v>
      </c>
      <c r="C200">
        <f>Sunrise_set!AF201</f>
        <v>1710</v>
      </c>
      <c r="D200" s="36" t="e">
        <f t="shared" si="27"/>
        <v>#REF!</v>
      </c>
      <c r="E200" s="36" t="e">
        <f t="shared" si="28"/>
        <v>#REF!</v>
      </c>
      <c r="F200">
        <f t="shared" si="31"/>
        <v>0</v>
      </c>
      <c r="G200" s="11"/>
      <c r="H200" s="11"/>
      <c r="I200">
        <f t="shared" si="29"/>
        <v>660</v>
      </c>
      <c r="J200">
        <f t="shared" si="32"/>
        <v>1800</v>
      </c>
      <c r="L200">
        <f t="shared" si="33"/>
        <v>300</v>
      </c>
      <c r="O200" t="e">
        <f t="shared" si="34"/>
        <v>#REF!</v>
      </c>
      <c r="Q200" t="e">
        <f t="shared" si="30"/>
        <v>#REF!</v>
      </c>
      <c r="S200" t="e">
        <f t="shared" si="35"/>
        <v>#REF!</v>
      </c>
    </row>
    <row r="201" spans="1:19" x14ac:dyDescent="0.3">
      <c r="A201" s="12">
        <v>40833</v>
      </c>
      <c r="B201">
        <f>Sunrise_set!AE202</f>
        <v>656</v>
      </c>
      <c r="C201">
        <f>Sunrise_set!AF202</f>
        <v>1707</v>
      </c>
      <c r="D201" s="36" t="e">
        <f t="shared" si="27"/>
        <v>#REF!</v>
      </c>
      <c r="E201" s="36" t="e">
        <f t="shared" si="28"/>
        <v>#REF!</v>
      </c>
      <c r="F201">
        <f t="shared" si="31"/>
        <v>0</v>
      </c>
      <c r="G201" s="11"/>
      <c r="H201" s="11"/>
      <c r="I201">
        <f t="shared" si="29"/>
        <v>660</v>
      </c>
      <c r="J201">
        <f t="shared" si="32"/>
        <v>1800</v>
      </c>
      <c r="L201">
        <f t="shared" si="33"/>
        <v>300</v>
      </c>
      <c r="O201" t="e">
        <f t="shared" si="34"/>
        <v>#REF!</v>
      </c>
      <c r="Q201" t="e">
        <f t="shared" si="30"/>
        <v>#REF!</v>
      </c>
      <c r="S201" t="e">
        <f t="shared" si="35"/>
        <v>#REF!</v>
      </c>
    </row>
    <row r="202" spans="1:19" x14ac:dyDescent="0.3">
      <c r="A202" s="12">
        <v>40834</v>
      </c>
      <c r="B202">
        <f>Sunrise_set!AE203</f>
        <v>658</v>
      </c>
      <c r="C202">
        <f>Sunrise_set!AF203</f>
        <v>1705</v>
      </c>
      <c r="D202" s="36" t="e">
        <f t="shared" si="27"/>
        <v>#REF!</v>
      </c>
      <c r="E202" s="36" t="e">
        <f t="shared" si="28"/>
        <v>#REF!</v>
      </c>
      <c r="F202">
        <f t="shared" si="31"/>
        <v>0</v>
      </c>
      <c r="G202" s="11"/>
      <c r="H202" s="11"/>
      <c r="I202">
        <f t="shared" si="29"/>
        <v>660</v>
      </c>
      <c r="J202">
        <f t="shared" si="32"/>
        <v>1800</v>
      </c>
      <c r="L202">
        <f t="shared" si="33"/>
        <v>300</v>
      </c>
      <c r="O202" t="e">
        <f t="shared" si="34"/>
        <v>#REF!</v>
      </c>
      <c r="Q202" t="e">
        <f t="shared" si="30"/>
        <v>#REF!</v>
      </c>
      <c r="S202" t="e">
        <f t="shared" si="35"/>
        <v>#REF!</v>
      </c>
    </row>
    <row r="203" spans="1:19" x14ac:dyDescent="0.3">
      <c r="A203" s="12">
        <v>40835</v>
      </c>
      <c r="B203">
        <f>Sunrise_set!AE204</f>
        <v>700</v>
      </c>
      <c r="C203">
        <f>Sunrise_set!AF204</f>
        <v>1702</v>
      </c>
      <c r="D203" s="36" t="e">
        <f t="shared" si="27"/>
        <v>#REF!</v>
      </c>
      <c r="E203" s="36" t="e">
        <f t="shared" si="28"/>
        <v>#REF!</v>
      </c>
      <c r="F203">
        <f t="shared" si="31"/>
        <v>0</v>
      </c>
      <c r="G203" s="11"/>
      <c r="H203" s="11"/>
      <c r="I203">
        <f t="shared" si="29"/>
        <v>660</v>
      </c>
      <c r="J203">
        <f t="shared" si="32"/>
        <v>1800</v>
      </c>
      <c r="L203">
        <f t="shared" si="33"/>
        <v>300</v>
      </c>
      <c r="O203" t="e">
        <f t="shared" si="34"/>
        <v>#REF!</v>
      </c>
      <c r="Q203" t="e">
        <f t="shared" si="30"/>
        <v>#REF!</v>
      </c>
      <c r="S203" t="e">
        <f t="shared" si="35"/>
        <v>#REF!</v>
      </c>
    </row>
    <row r="204" spans="1:19" x14ac:dyDescent="0.3">
      <c r="A204" s="12">
        <v>40836</v>
      </c>
      <c r="B204">
        <f>Sunrise_set!AE205</f>
        <v>703</v>
      </c>
      <c r="C204">
        <f>Sunrise_set!AF205</f>
        <v>1700</v>
      </c>
      <c r="D204" s="36" t="e">
        <f t="shared" si="27"/>
        <v>#REF!</v>
      </c>
      <c r="E204" s="36" t="e">
        <f t="shared" si="28"/>
        <v>#REF!</v>
      </c>
      <c r="F204">
        <f t="shared" si="31"/>
        <v>0</v>
      </c>
      <c r="G204" s="11"/>
      <c r="H204" s="11"/>
      <c r="I204">
        <f t="shared" si="29"/>
        <v>660</v>
      </c>
      <c r="J204">
        <f t="shared" si="32"/>
        <v>1800</v>
      </c>
      <c r="L204">
        <f t="shared" si="33"/>
        <v>300</v>
      </c>
      <c r="O204" t="e">
        <f t="shared" si="34"/>
        <v>#REF!</v>
      </c>
      <c r="Q204" t="e">
        <f t="shared" si="30"/>
        <v>#REF!</v>
      </c>
      <c r="S204" t="e">
        <f t="shared" si="35"/>
        <v>#REF!</v>
      </c>
    </row>
    <row r="205" spans="1:19" x14ac:dyDescent="0.3">
      <c r="A205" s="12">
        <v>40837</v>
      </c>
      <c r="B205">
        <f>Sunrise_set!AE206</f>
        <v>705</v>
      </c>
      <c r="C205">
        <f>Sunrise_set!AF206</f>
        <v>1657</v>
      </c>
      <c r="D205" s="36" t="e">
        <f t="shared" si="27"/>
        <v>#REF!</v>
      </c>
      <c r="E205" s="36" t="e">
        <f t="shared" si="28"/>
        <v>#REF!</v>
      </c>
      <c r="F205">
        <f t="shared" si="31"/>
        <v>0</v>
      </c>
      <c r="G205" s="11"/>
      <c r="H205" s="11"/>
      <c r="I205">
        <f t="shared" si="29"/>
        <v>660</v>
      </c>
      <c r="J205">
        <f t="shared" si="32"/>
        <v>1800</v>
      </c>
      <c r="L205">
        <f t="shared" si="33"/>
        <v>300</v>
      </c>
      <c r="O205" t="e">
        <f t="shared" si="34"/>
        <v>#REF!</v>
      </c>
      <c r="Q205" t="e">
        <f t="shared" si="30"/>
        <v>#REF!</v>
      </c>
      <c r="S205" t="e">
        <f t="shared" si="35"/>
        <v>#REF!</v>
      </c>
    </row>
    <row r="206" spans="1:19" x14ac:dyDescent="0.3">
      <c r="A206" s="12">
        <v>40838</v>
      </c>
      <c r="B206">
        <f>Sunrise_set!AE207</f>
        <v>707</v>
      </c>
      <c r="C206">
        <f>Sunrise_set!AF207</f>
        <v>1655</v>
      </c>
      <c r="D206" s="36" t="e">
        <f t="shared" si="27"/>
        <v>#REF!</v>
      </c>
      <c r="E206" s="36" t="e">
        <f t="shared" si="28"/>
        <v>#REF!</v>
      </c>
      <c r="F206">
        <f t="shared" si="31"/>
        <v>0</v>
      </c>
      <c r="G206" s="11"/>
      <c r="H206" s="11"/>
      <c r="I206">
        <f t="shared" si="29"/>
        <v>660</v>
      </c>
      <c r="J206">
        <f t="shared" si="32"/>
        <v>1800</v>
      </c>
      <c r="L206">
        <f t="shared" si="33"/>
        <v>300</v>
      </c>
      <c r="O206" t="e">
        <f t="shared" si="34"/>
        <v>#REF!</v>
      </c>
      <c r="Q206" t="e">
        <f t="shared" si="30"/>
        <v>#REF!</v>
      </c>
      <c r="S206" t="e">
        <f t="shared" si="35"/>
        <v>#REF!</v>
      </c>
    </row>
    <row r="207" spans="1:19" x14ac:dyDescent="0.3">
      <c r="A207" s="12">
        <v>40839</v>
      </c>
      <c r="B207">
        <f>Sunrise_set!AE208</f>
        <v>709</v>
      </c>
      <c r="C207">
        <f>Sunrise_set!AF208</f>
        <v>1652</v>
      </c>
      <c r="D207" s="36" t="e">
        <f t="shared" si="27"/>
        <v>#REF!</v>
      </c>
      <c r="E207" s="36" t="e">
        <f t="shared" si="28"/>
        <v>#REF!</v>
      </c>
      <c r="F207">
        <f t="shared" si="31"/>
        <v>0</v>
      </c>
      <c r="G207" s="11"/>
      <c r="H207" s="11"/>
      <c r="I207">
        <f t="shared" si="29"/>
        <v>660</v>
      </c>
      <c r="J207">
        <f t="shared" si="32"/>
        <v>1800</v>
      </c>
      <c r="L207">
        <f t="shared" si="33"/>
        <v>300</v>
      </c>
      <c r="O207" t="e">
        <f t="shared" si="34"/>
        <v>#REF!</v>
      </c>
      <c r="Q207" t="e">
        <f t="shared" si="30"/>
        <v>#REF!</v>
      </c>
      <c r="S207" t="e">
        <f t="shared" si="35"/>
        <v>#REF!</v>
      </c>
    </row>
    <row r="208" spans="1:19" x14ac:dyDescent="0.3">
      <c r="A208" s="12">
        <v>40840</v>
      </c>
      <c r="B208">
        <f>Sunrise_set!AE209</f>
        <v>712</v>
      </c>
      <c r="C208">
        <f>Sunrise_set!AF209</f>
        <v>1650</v>
      </c>
      <c r="D208" s="36" t="e">
        <f t="shared" si="27"/>
        <v>#REF!</v>
      </c>
      <c r="E208" s="36" t="e">
        <f t="shared" si="28"/>
        <v>#REF!</v>
      </c>
      <c r="F208">
        <f t="shared" si="31"/>
        <v>0</v>
      </c>
      <c r="G208" s="11"/>
      <c r="H208" s="11"/>
      <c r="I208">
        <f t="shared" si="29"/>
        <v>660</v>
      </c>
      <c r="J208">
        <f t="shared" si="32"/>
        <v>1800</v>
      </c>
      <c r="L208">
        <f t="shared" si="33"/>
        <v>300</v>
      </c>
      <c r="O208" t="e">
        <f t="shared" si="34"/>
        <v>#REF!</v>
      </c>
      <c r="Q208" t="e">
        <f t="shared" si="30"/>
        <v>#REF!</v>
      </c>
      <c r="S208" t="e">
        <f t="shared" si="35"/>
        <v>#REF!</v>
      </c>
    </row>
    <row r="209" spans="1:19" x14ac:dyDescent="0.3">
      <c r="A209" s="12">
        <v>40841</v>
      </c>
      <c r="B209">
        <f>Sunrise_set!AE210</f>
        <v>714</v>
      </c>
      <c r="C209">
        <f>Sunrise_set!AF210</f>
        <v>1647</v>
      </c>
      <c r="D209" s="36" t="e">
        <f t="shared" si="27"/>
        <v>#REF!</v>
      </c>
      <c r="E209" s="36" t="e">
        <f t="shared" si="28"/>
        <v>#REF!</v>
      </c>
      <c r="F209">
        <f t="shared" si="31"/>
        <v>0</v>
      </c>
      <c r="G209" s="11"/>
      <c r="H209" s="11"/>
      <c r="I209">
        <f t="shared" si="29"/>
        <v>660</v>
      </c>
      <c r="J209">
        <f t="shared" si="32"/>
        <v>1800</v>
      </c>
      <c r="L209">
        <f t="shared" si="33"/>
        <v>300</v>
      </c>
      <c r="O209" t="e">
        <f t="shared" si="34"/>
        <v>#REF!</v>
      </c>
      <c r="Q209" t="e">
        <f t="shared" si="30"/>
        <v>#REF!</v>
      </c>
      <c r="S209" t="e">
        <f t="shared" si="35"/>
        <v>#REF!</v>
      </c>
    </row>
    <row r="210" spans="1:19" x14ac:dyDescent="0.3">
      <c r="A210" s="12">
        <v>40842</v>
      </c>
      <c r="B210">
        <f>Sunrise_set!AE211</f>
        <v>716</v>
      </c>
      <c r="C210">
        <f>Sunrise_set!AF211</f>
        <v>1645</v>
      </c>
      <c r="D210" s="36" t="e">
        <f t="shared" si="27"/>
        <v>#REF!</v>
      </c>
      <c r="E210" s="36" t="e">
        <f t="shared" si="28"/>
        <v>#REF!</v>
      </c>
      <c r="F210">
        <f t="shared" si="31"/>
        <v>0</v>
      </c>
      <c r="G210" s="11"/>
      <c r="H210" s="11"/>
      <c r="I210">
        <f t="shared" si="29"/>
        <v>660</v>
      </c>
      <c r="J210">
        <f t="shared" si="32"/>
        <v>1800</v>
      </c>
      <c r="L210">
        <f t="shared" si="33"/>
        <v>300</v>
      </c>
      <c r="O210" t="e">
        <f t="shared" si="34"/>
        <v>#REF!</v>
      </c>
      <c r="Q210" t="e">
        <f t="shared" si="30"/>
        <v>#REF!</v>
      </c>
      <c r="S210" t="e">
        <f t="shared" si="35"/>
        <v>#REF!</v>
      </c>
    </row>
    <row r="211" spans="1:19" x14ac:dyDescent="0.3">
      <c r="A211" s="12">
        <v>40843</v>
      </c>
      <c r="B211">
        <f>Sunrise_set!AE212</f>
        <v>718</v>
      </c>
      <c r="C211">
        <f>Sunrise_set!AF212</f>
        <v>1642</v>
      </c>
      <c r="D211" s="36" t="e">
        <f t="shared" si="27"/>
        <v>#REF!</v>
      </c>
      <c r="E211" s="36" t="e">
        <f t="shared" si="28"/>
        <v>#REF!</v>
      </c>
      <c r="F211">
        <f t="shared" si="31"/>
        <v>0</v>
      </c>
      <c r="G211" s="11"/>
      <c r="H211" s="11"/>
      <c r="I211">
        <f t="shared" si="29"/>
        <v>660</v>
      </c>
      <c r="J211">
        <f t="shared" si="32"/>
        <v>1800</v>
      </c>
      <c r="L211">
        <f t="shared" si="33"/>
        <v>300</v>
      </c>
      <c r="O211" t="e">
        <f t="shared" si="34"/>
        <v>#REF!</v>
      </c>
      <c r="Q211" t="e">
        <f t="shared" si="30"/>
        <v>#REF!</v>
      </c>
      <c r="S211" t="e">
        <f t="shared" si="35"/>
        <v>#REF!</v>
      </c>
    </row>
    <row r="212" spans="1:19" x14ac:dyDescent="0.3">
      <c r="A212" s="12">
        <v>40844</v>
      </c>
      <c r="B212">
        <f>Sunrise_set!AE213</f>
        <v>721</v>
      </c>
      <c r="C212">
        <f>Sunrise_set!AF213</f>
        <v>1640</v>
      </c>
      <c r="D212" s="36" t="e">
        <f t="shared" si="27"/>
        <v>#REF!</v>
      </c>
      <c r="E212" s="36" t="e">
        <f t="shared" si="28"/>
        <v>#REF!</v>
      </c>
      <c r="F212">
        <f t="shared" si="31"/>
        <v>0</v>
      </c>
      <c r="G212" s="11"/>
      <c r="H212" s="11"/>
      <c r="I212">
        <f t="shared" si="29"/>
        <v>660</v>
      </c>
      <c r="J212">
        <f t="shared" si="32"/>
        <v>1800</v>
      </c>
      <c r="L212">
        <f t="shared" si="33"/>
        <v>300</v>
      </c>
      <c r="O212" t="e">
        <f t="shared" si="34"/>
        <v>#REF!</v>
      </c>
      <c r="Q212" t="e">
        <f t="shared" si="30"/>
        <v>#REF!</v>
      </c>
      <c r="S212" t="e">
        <f t="shared" si="35"/>
        <v>#REF!</v>
      </c>
    </row>
    <row r="213" spans="1:19" x14ac:dyDescent="0.3">
      <c r="A213" s="12">
        <v>40845</v>
      </c>
      <c r="B213">
        <f>Sunrise_set!AE214</f>
        <v>723</v>
      </c>
      <c r="C213">
        <f>Sunrise_set!AF214</f>
        <v>1637</v>
      </c>
      <c r="D213" s="36" t="e">
        <f t="shared" si="27"/>
        <v>#REF!</v>
      </c>
      <c r="E213" s="36" t="e">
        <f t="shared" si="28"/>
        <v>#REF!</v>
      </c>
      <c r="F213">
        <f t="shared" si="31"/>
        <v>0</v>
      </c>
      <c r="G213" s="11"/>
      <c r="H213" s="11"/>
      <c r="I213">
        <f t="shared" si="29"/>
        <v>660</v>
      </c>
      <c r="J213">
        <f t="shared" si="32"/>
        <v>1800</v>
      </c>
      <c r="L213">
        <f t="shared" si="33"/>
        <v>300</v>
      </c>
      <c r="O213" t="e">
        <f t="shared" si="34"/>
        <v>#REF!</v>
      </c>
      <c r="Q213" t="e">
        <f t="shared" si="30"/>
        <v>#REF!</v>
      </c>
      <c r="S213" t="e">
        <f t="shared" si="35"/>
        <v>#REF!</v>
      </c>
    </row>
    <row r="214" spans="1:19" x14ac:dyDescent="0.3">
      <c r="A214" s="12">
        <v>40846</v>
      </c>
      <c r="B214">
        <f>Sunrise_set!AE215</f>
        <v>725</v>
      </c>
      <c r="C214">
        <f>Sunrise_set!AF215</f>
        <v>1635</v>
      </c>
      <c r="D214" s="36" t="e">
        <f t="shared" si="27"/>
        <v>#REF!</v>
      </c>
      <c r="E214" s="36" t="e">
        <f t="shared" si="28"/>
        <v>#REF!</v>
      </c>
      <c r="F214">
        <f t="shared" si="31"/>
        <v>0</v>
      </c>
      <c r="G214" s="11"/>
      <c r="H214" s="11"/>
      <c r="I214">
        <f t="shared" si="29"/>
        <v>660</v>
      </c>
      <c r="J214">
        <f t="shared" si="32"/>
        <v>1800</v>
      </c>
      <c r="L214">
        <f t="shared" si="33"/>
        <v>300</v>
      </c>
      <c r="O214" t="e">
        <f t="shared" si="34"/>
        <v>#REF!</v>
      </c>
      <c r="Q214" t="e">
        <f t="shared" si="30"/>
        <v>#REF!</v>
      </c>
      <c r="S214" t="e">
        <f t="shared" si="35"/>
        <v>#REF!</v>
      </c>
    </row>
    <row r="215" spans="1:19" x14ac:dyDescent="0.3">
      <c r="A215" s="12">
        <v>40847</v>
      </c>
      <c r="B215">
        <f>Sunrise_set!AE216</f>
        <v>727</v>
      </c>
      <c r="C215">
        <f>Sunrise_set!AF216</f>
        <v>1633</v>
      </c>
      <c r="D215" s="36" t="e">
        <f t="shared" si="27"/>
        <v>#REF!</v>
      </c>
      <c r="E215" s="36" t="e">
        <f t="shared" si="28"/>
        <v>#REF!</v>
      </c>
      <c r="F215">
        <f t="shared" si="31"/>
        <v>0</v>
      </c>
      <c r="G215" s="11"/>
      <c r="H215" s="11"/>
      <c r="I215">
        <f t="shared" si="29"/>
        <v>660</v>
      </c>
      <c r="J215">
        <f t="shared" si="32"/>
        <v>1800</v>
      </c>
      <c r="L215">
        <f t="shared" si="33"/>
        <v>300</v>
      </c>
      <c r="O215" t="e">
        <f t="shared" si="34"/>
        <v>#REF!</v>
      </c>
      <c r="Q215" t="e">
        <f t="shared" si="30"/>
        <v>#REF!</v>
      </c>
      <c r="S215" t="e">
        <f t="shared" si="35"/>
        <v>#REF!</v>
      </c>
    </row>
    <row r="216" spans="1:19" x14ac:dyDescent="0.3">
      <c r="A216" s="12">
        <v>40848</v>
      </c>
      <c r="B216">
        <f>Sunrise_set!AE217</f>
        <v>730</v>
      </c>
      <c r="C216">
        <f>Sunrise_set!AF217</f>
        <v>1630</v>
      </c>
      <c r="D216" s="36" t="e">
        <f t="shared" si="27"/>
        <v>#REF!</v>
      </c>
      <c r="E216" s="36" t="e">
        <f t="shared" si="28"/>
        <v>#REF!</v>
      </c>
      <c r="G216" s="11"/>
      <c r="H216" s="11"/>
      <c r="I216">
        <f t="shared" si="29"/>
        <v>660</v>
      </c>
      <c r="J216">
        <f t="shared" si="32"/>
        <v>1800</v>
      </c>
      <c r="L216">
        <f t="shared" si="33"/>
        <v>300</v>
      </c>
      <c r="O216" t="e">
        <f t="shared" si="34"/>
        <v>#REF!</v>
      </c>
      <c r="Q216" t="e">
        <f t="shared" si="30"/>
        <v>#REF!</v>
      </c>
      <c r="S216" t="e">
        <f t="shared" si="35"/>
        <v>#REF!</v>
      </c>
    </row>
    <row r="217" spans="1:19" x14ac:dyDescent="0.3">
      <c r="A217" s="12">
        <v>40849</v>
      </c>
      <c r="B217">
        <f>Sunrise_set!AE218</f>
        <v>732</v>
      </c>
      <c r="C217">
        <f>Sunrise_set!AF218</f>
        <v>1628</v>
      </c>
      <c r="D217" s="36" t="e">
        <f t="shared" si="27"/>
        <v>#REF!</v>
      </c>
      <c r="E217" s="36" t="e">
        <f t="shared" si="28"/>
        <v>#REF!</v>
      </c>
      <c r="G217" s="11"/>
      <c r="H217" s="11"/>
      <c r="I217">
        <f t="shared" si="29"/>
        <v>660</v>
      </c>
      <c r="J217">
        <f t="shared" si="32"/>
        <v>1800</v>
      </c>
      <c r="L217">
        <f t="shared" si="33"/>
        <v>300</v>
      </c>
      <c r="O217" t="e">
        <f t="shared" si="34"/>
        <v>#REF!</v>
      </c>
      <c r="Q217" t="e">
        <f t="shared" si="30"/>
        <v>#REF!</v>
      </c>
      <c r="S217" t="e">
        <f t="shared" si="35"/>
        <v>#REF!</v>
      </c>
    </row>
    <row r="218" spans="1:19" x14ac:dyDescent="0.3">
      <c r="A218" s="12">
        <v>40850</v>
      </c>
      <c r="B218">
        <f>Sunrise_set!AE219</f>
        <v>734</v>
      </c>
      <c r="C218">
        <f>Sunrise_set!AF219</f>
        <v>1626</v>
      </c>
      <c r="D218" s="36" t="e">
        <f t="shared" si="27"/>
        <v>#REF!</v>
      </c>
      <c r="E218" s="36" t="e">
        <f t="shared" si="28"/>
        <v>#REF!</v>
      </c>
      <c r="G218" s="11"/>
      <c r="H218" s="11"/>
      <c r="I218">
        <f t="shared" si="29"/>
        <v>660</v>
      </c>
      <c r="J218">
        <f t="shared" si="32"/>
        <v>1800</v>
      </c>
      <c r="L218">
        <f t="shared" si="33"/>
        <v>300</v>
      </c>
      <c r="O218" t="e">
        <f t="shared" si="34"/>
        <v>#REF!</v>
      </c>
      <c r="Q218" t="e">
        <f t="shared" si="30"/>
        <v>#REF!</v>
      </c>
      <c r="S218" t="e">
        <f t="shared" si="35"/>
        <v>#REF!</v>
      </c>
    </row>
    <row r="219" spans="1:19" x14ac:dyDescent="0.3">
      <c r="A219" s="12">
        <v>40851</v>
      </c>
      <c r="B219">
        <f>Sunrise_set!AE220</f>
        <v>737</v>
      </c>
      <c r="C219">
        <f>Sunrise_set!AF220</f>
        <v>1624</v>
      </c>
      <c r="D219" s="36" t="e">
        <f t="shared" si="27"/>
        <v>#REF!</v>
      </c>
      <c r="E219" s="36" t="e">
        <f t="shared" si="28"/>
        <v>#REF!</v>
      </c>
      <c r="G219" s="11"/>
      <c r="H219" s="11"/>
      <c r="I219">
        <f t="shared" si="29"/>
        <v>660</v>
      </c>
      <c r="J219">
        <f t="shared" si="32"/>
        <v>1800</v>
      </c>
      <c r="L219">
        <f t="shared" si="33"/>
        <v>300</v>
      </c>
      <c r="O219" t="e">
        <f t="shared" si="34"/>
        <v>#REF!</v>
      </c>
      <c r="Q219" t="e">
        <f t="shared" si="30"/>
        <v>#REF!</v>
      </c>
      <c r="S219" t="e">
        <f t="shared" si="35"/>
        <v>#REF!</v>
      </c>
    </row>
    <row r="220" spans="1:19" x14ac:dyDescent="0.3">
      <c r="A220" s="12">
        <v>40852</v>
      </c>
      <c r="B220">
        <f>Sunrise_set!AE221</f>
        <v>739</v>
      </c>
      <c r="C220">
        <f>Sunrise_set!AF221</f>
        <v>1621</v>
      </c>
      <c r="D220" s="36" t="e">
        <f t="shared" si="27"/>
        <v>#REF!</v>
      </c>
      <c r="E220" s="36" t="e">
        <f t="shared" si="28"/>
        <v>#REF!</v>
      </c>
      <c r="G220" s="11"/>
      <c r="H220" s="11"/>
      <c r="I220">
        <f t="shared" si="29"/>
        <v>660</v>
      </c>
      <c r="J220">
        <f t="shared" si="32"/>
        <v>1800</v>
      </c>
      <c r="L220">
        <f t="shared" si="33"/>
        <v>300</v>
      </c>
      <c r="O220" t="e">
        <f t="shared" si="34"/>
        <v>#REF!</v>
      </c>
      <c r="Q220" t="e">
        <f t="shared" si="30"/>
        <v>#REF!</v>
      </c>
      <c r="S220" t="e">
        <f t="shared" si="35"/>
        <v>#REF!</v>
      </c>
    </row>
    <row r="221" spans="1:19" x14ac:dyDescent="0.3">
      <c r="A221" s="12">
        <v>40853</v>
      </c>
      <c r="B221">
        <f>Sunrise_set!AE222</f>
        <v>741</v>
      </c>
      <c r="C221">
        <f>Sunrise_set!AF222</f>
        <v>1619</v>
      </c>
      <c r="D221" s="36" t="e">
        <f t="shared" si="27"/>
        <v>#REF!</v>
      </c>
      <c r="E221" s="36" t="e">
        <f t="shared" si="28"/>
        <v>#REF!</v>
      </c>
      <c r="G221" s="11"/>
      <c r="H221" s="11"/>
      <c r="I221">
        <f t="shared" si="29"/>
        <v>660</v>
      </c>
      <c r="J221">
        <f t="shared" si="32"/>
        <v>1800</v>
      </c>
      <c r="L221">
        <f t="shared" si="33"/>
        <v>300</v>
      </c>
      <c r="O221" t="e">
        <f t="shared" si="34"/>
        <v>#REF!</v>
      </c>
      <c r="Q221" t="e">
        <f t="shared" si="30"/>
        <v>#REF!</v>
      </c>
      <c r="S221" t="e">
        <f t="shared" si="35"/>
        <v>#REF!</v>
      </c>
    </row>
    <row r="222" spans="1:19" x14ac:dyDescent="0.3">
      <c r="A222" s="12">
        <v>40854</v>
      </c>
      <c r="B222">
        <f>Sunrise_set!AE223</f>
        <v>743</v>
      </c>
      <c r="C222">
        <f>Sunrise_set!AF223</f>
        <v>1617</v>
      </c>
      <c r="D222" s="36" t="e">
        <f t="shared" si="27"/>
        <v>#REF!</v>
      </c>
      <c r="E222" s="36" t="e">
        <f t="shared" si="28"/>
        <v>#REF!</v>
      </c>
      <c r="G222" s="11"/>
      <c r="H222" s="11"/>
      <c r="I222">
        <f t="shared" si="29"/>
        <v>660</v>
      </c>
      <c r="J222">
        <f t="shared" si="32"/>
        <v>1800</v>
      </c>
      <c r="L222">
        <f t="shared" si="33"/>
        <v>300</v>
      </c>
      <c r="O222" t="e">
        <f t="shared" si="34"/>
        <v>#REF!</v>
      </c>
      <c r="Q222" t="e">
        <f t="shared" si="30"/>
        <v>#REF!</v>
      </c>
      <c r="S222" t="e">
        <f t="shared" si="35"/>
        <v>#REF!</v>
      </c>
    </row>
    <row r="223" spans="1:19" x14ac:dyDescent="0.3">
      <c r="A223" s="12">
        <v>40855</v>
      </c>
      <c r="B223">
        <f>Sunrise_set!AE224</f>
        <v>746</v>
      </c>
      <c r="C223">
        <f>Sunrise_set!AF224</f>
        <v>1615</v>
      </c>
      <c r="D223" s="36" t="e">
        <f t="shared" si="27"/>
        <v>#REF!</v>
      </c>
      <c r="E223" s="36" t="e">
        <f t="shared" si="28"/>
        <v>#REF!</v>
      </c>
      <c r="G223" s="11"/>
      <c r="H223" s="11"/>
      <c r="I223">
        <f t="shared" si="29"/>
        <v>660</v>
      </c>
      <c r="J223">
        <f t="shared" si="32"/>
        <v>1800</v>
      </c>
      <c r="L223">
        <f t="shared" si="33"/>
        <v>300</v>
      </c>
      <c r="O223" t="e">
        <f t="shared" si="34"/>
        <v>#REF!</v>
      </c>
      <c r="Q223" t="e">
        <f t="shared" si="30"/>
        <v>#REF!</v>
      </c>
      <c r="S223" t="e">
        <f t="shared" si="35"/>
        <v>#REF!</v>
      </c>
    </row>
    <row r="224" spans="1:19" x14ac:dyDescent="0.3">
      <c r="A224" s="12">
        <v>40856</v>
      </c>
      <c r="B224">
        <f>Sunrise_set!AE225</f>
        <v>748</v>
      </c>
      <c r="C224">
        <f>Sunrise_set!AF225</f>
        <v>1613</v>
      </c>
      <c r="D224" s="36" t="e">
        <f t="shared" si="27"/>
        <v>#REF!</v>
      </c>
      <c r="E224" s="36" t="e">
        <f t="shared" si="28"/>
        <v>#REF!</v>
      </c>
      <c r="G224" s="11"/>
      <c r="H224" s="11"/>
      <c r="I224">
        <f t="shared" si="29"/>
        <v>660</v>
      </c>
      <c r="J224">
        <f t="shared" si="32"/>
        <v>1800</v>
      </c>
      <c r="L224">
        <f t="shared" si="33"/>
        <v>300</v>
      </c>
      <c r="O224" t="e">
        <f t="shared" si="34"/>
        <v>#REF!</v>
      </c>
      <c r="Q224" t="e">
        <f t="shared" si="30"/>
        <v>#REF!</v>
      </c>
      <c r="S224" t="e">
        <f t="shared" si="35"/>
        <v>#REF!</v>
      </c>
    </row>
    <row r="225" spans="1:19" x14ac:dyDescent="0.3">
      <c r="A225" s="12">
        <v>40857</v>
      </c>
      <c r="B225">
        <f>Sunrise_set!AE226</f>
        <v>750</v>
      </c>
      <c r="C225">
        <f>Sunrise_set!AF226</f>
        <v>1611</v>
      </c>
      <c r="D225" s="36" t="e">
        <f t="shared" si="27"/>
        <v>#REF!</v>
      </c>
      <c r="E225" s="36" t="e">
        <f t="shared" si="28"/>
        <v>#REF!</v>
      </c>
      <c r="G225" s="11"/>
      <c r="H225" s="11"/>
      <c r="I225">
        <f t="shared" si="29"/>
        <v>660</v>
      </c>
      <c r="J225">
        <f t="shared" si="32"/>
        <v>1800</v>
      </c>
      <c r="L225">
        <f t="shared" si="33"/>
        <v>300</v>
      </c>
      <c r="O225" t="e">
        <f t="shared" si="34"/>
        <v>#REF!</v>
      </c>
      <c r="Q225" t="e">
        <f t="shared" si="30"/>
        <v>#REF!</v>
      </c>
      <c r="S225" t="e">
        <f t="shared" si="35"/>
        <v>#REF!</v>
      </c>
    </row>
    <row r="226" spans="1:19" x14ac:dyDescent="0.3">
      <c r="A226" s="12">
        <v>40858</v>
      </c>
      <c r="B226">
        <f>Sunrise_set!AE227</f>
        <v>752</v>
      </c>
      <c r="C226">
        <f>Sunrise_set!AF227</f>
        <v>1609</v>
      </c>
      <c r="D226" s="36" t="e">
        <f t="shared" si="27"/>
        <v>#REF!</v>
      </c>
      <c r="E226" s="36" t="e">
        <f t="shared" si="28"/>
        <v>#REF!</v>
      </c>
      <c r="G226" s="11"/>
      <c r="H226" s="11"/>
      <c r="I226">
        <f t="shared" si="29"/>
        <v>660</v>
      </c>
      <c r="J226">
        <f t="shared" si="32"/>
        <v>1800</v>
      </c>
      <c r="L226">
        <f t="shared" si="33"/>
        <v>300</v>
      </c>
      <c r="O226" t="e">
        <f t="shared" si="34"/>
        <v>#REF!</v>
      </c>
      <c r="Q226" t="e">
        <f t="shared" si="30"/>
        <v>#REF!</v>
      </c>
      <c r="S226" t="e">
        <f t="shared" si="35"/>
        <v>#REF!</v>
      </c>
    </row>
    <row r="227" spans="1:19" x14ac:dyDescent="0.3">
      <c r="A227" s="12">
        <v>40859</v>
      </c>
      <c r="B227">
        <f>Sunrise_set!AE228</f>
        <v>755</v>
      </c>
      <c r="C227">
        <f>Sunrise_set!AF228</f>
        <v>1607</v>
      </c>
      <c r="D227" s="36" t="e">
        <f t="shared" si="27"/>
        <v>#REF!</v>
      </c>
      <c r="E227" s="36" t="e">
        <f t="shared" si="28"/>
        <v>#REF!</v>
      </c>
      <c r="G227" s="11"/>
      <c r="H227" s="11"/>
      <c r="I227">
        <f t="shared" si="29"/>
        <v>660</v>
      </c>
      <c r="J227">
        <f t="shared" si="32"/>
        <v>1800</v>
      </c>
      <c r="L227">
        <f t="shared" si="33"/>
        <v>300</v>
      </c>
      <c r="O227" t="e">
        <f t="shared" si="34"/>
        <v>#REF!</v>
      </c>
      <c r="Q227" t="e">
        <f t="shared" si="30"/>
        <v>#REF!</v>
      </c>
      <c r="S227" t="e">
        <f t="shared" si="35"/>
        <v>#REF!</v>
      </c>
    </row>
    <row r="228" spans="1:19" x14ac:dyDescent="0.3">
      <c r="A228" s="12">
        <v>40860</v>
      </c>
      <c r="B228">
        <f>Sunrise_set!AE229</f>
        <v>757</v>
      </c>
      <c r="C228">
        <f>Sunrise_set!AF229</f>
        <v>1605</v>
      </c>
      <c r="D228" s="36" t="e">
        <f t="shared" si="27"/>
        <v>#REF!</v>
      </c>
      <c r="E228" s="36" t="e">
        <f t="shared" si="28"/>
        <v>#REF!</v>
      </c>
      <c r="G228" s="11"/>
      <c r="H228" s="11"/>
      <c r="I228">
        <f t="shared" si="29"/>
        <v>660</v>
      </c>
      <c r="J228">
        <f t="shared" si="32"/>
        <v>1800</v>
      </c>
      <c r="L228">
        <f t="shared" si="33"/>
        <v>300</v>
      </c>
      <c r="O228" t="e">
        <f t="shared" si="34"/>
        <v>#REF!</v>
      </c>
      <c r="Q228" t="e">
        <f t="shared" si="30"/>
        <v>#REF!</v>
      </c>
      <c r="S228" t="e">
        <f t="shared" si="35"/>
        <v>#REF!</v>
      </c>
    </row>
    <row r="229" spans="1:19" x14ac:dyDescent="0.3">
      <c r="A229" s="12">
        <v>40861</v>
      </c>
      <c r="B229">
        <f>Sunrise_set!AE230</f>
        <v>759</v>
      </c>
      <c r="C229">
        <f>Sunrise_set!AF230</f>
        <v>1603</v>
      </c>
      <c r="D229" s="36" t="e">
        <f t="shared" si="27"/>
        <v>#REF!</v>
      </c>
      <c r="E229" s="36" t="e">
        <f t="shared" si="28"/>
        <v>#REF!</v>
      </c>
      <c r="G229" s="11"/>
      <c r="H229" s="11"/>
      <c r="I229">
        <f t="shared" si="29"/>
        <v>660</v>
      </c>
      <c r="J229">
        <f t="shared" si="32"/>
        <v>1800</v>
      </c>
      <c r="L229">
        <f t="shared" si="33"/>
        <v>300</v>
      </c>
      <c r="O229" t="e">
        <f t="shared" si="34"/>
        <v>#REF!</v>
      </c>
      <c r="Q229" t="e">
        <f t="shared" si="30"/>
        <v>#REF!</v>
      </c>
      <c r="S229" t="e">
        <f t="shared" si="35"/>
        <v>#REF!</v>
      </c>
    </row>
    <row r="230" spans="1:19" x14ac:dyDescent="0.3">
      <c r="A230" s="12">
        <v>40862</v>
      </c>
      <c r="B230">
        <f>Sunrise_set!AE231</f>
        <v>801</v>
      </c>
      <c r="C230">
        <f>Sunrise_set!AF231</f>
        <v>1601</v>
      </c>
      <c r="D230" s="36" t="e">
        <f t="shared" si="27"/>
        <v>#REF!</v>
      </c>
      <c r="E230" s="36" t="e">
        <f t="shared" si="28"/>
        <v>#REF!</v>
      </c>
      <c r="G230" s="11"/>
      <c r="H230" s="11"/>
      <c r="I230">
        <f t="shared" si="29"/>
        <v>660</v>
      </c>
      <c r="J230">
        <f t="shared" si="32"/>
        <v>1800</v>
      </c>
      <c r="L230">
        <f t="shared" si="33"/>
        <v>300</v>
      </c>
      <c r="O230" t="e">
        <f t="shared" si="34"/>
        <v>#REF!</v>
      </c>
      <c r="Q230" t="e">
        <f t="shared" si="30"/>
        <v>#REF!</v>
      </c>
      <c r="S230" t="e">
        <f t="shared" si="35"/>
        <v>#REF!</v>
      </c>
    </row>
    <row r="231" spans="1:19" x14ac:dyDescent="0.3">
      <c r="A231" s="12">
        <v>40863</v>
      </c>
      <c r="B231">
        <f>Sunrise_set!AE232</f>
        <v>803</v>
      </c>
      <c r="C231">
        <f>Sunrise_set!AF232</f>
        <v>1559</v>
      </c>
      <c r="D231" s="36" t="e">
        <f t="shared" si="27"/>
        <v>#REF!</v>
      </c>
      <c r="E231" s="36" t="e">
        <f t="shared" si="28"/>
        <v>#REF!</v>
      </c>
      <c r="G231" s="11"/>
      <c r="H231" s="11"/>
      <c r="I231">
        <f t="shared" si="29"/>
        <v>660</v>
      </c>
      <c r="J231">
        <f t="shared" si="32"/>
        <v>1800</v>
      </c>
      <c r="L231">
        <f t="shared" si="33"/>
        <v>300</v>
      </c>
      <c r="O231" t="e">
        <f t="shared" si="34"/>
        <v>#REF!</v>
      </c>
      <c r="Q231" t="e">
        <f t="shared" si="30"/>
        <v>#REF!</v>
      </c>
      <c r="S231" t="e">
        <f t="shared" si="35"/>
        <v>#REF!</v>
      </c>
    </row>
    <row r="232" spans="1:19" x14ac:dyDescent="0.3">
      <c r="A232" s="12">
        <v>40864</v>
      </c>
      <c r="B232">
        <f>Sunrise_set!AE233</f>
        <v>806</v>
      </c>
      <c r="C232">
        <f>Sunrise_set!AF233</f>
        <v>1558</v>
      </c>
      <c r="D232" s="36" t="e">
        <f t="shared" si="27"/>
        <v>#REF!</v>
      </c>
      <c r="E232" s="36" t="e">
        <f t="shared" si="28"/>
        <v>#REF!</v>
      </c>
      <c r="G232" s="11"/>
      <c r="H232" s="11"/>
      <c r="I232">
        <f t="shared" si="29"/>
        <v>660</v>
      </c>
      <c r="J232">
        <f t="shared" si="32"/>
        <v>1800</v>
      </c>
      <c r="L232">
        <f t="shared" si="33"/>
        <v>300</v>
      </c>
      <c r="O232" t="e">
        <f t="shared" si="34"/>
        <v>#REF!</v>
      </c>
      <c r="Q232" t="e">
        <f t="shared" si="30"/>
        <v>#REF!</v>
      </c>
      <c r="S232" t="e">
        <f t="shared" si="35"/>
        <v>#REF!</v>
      </c>
    </row>
    <row r="233" spans="1:19" x14ac:dyDescent="0.3">
      <c r="A233" s="12">
        <v>40865</v>
      </c>
      <c r="B233">
        <f>Sunrise_set!AE234</f>
        <v>808</v>
      </c>
      <c r="C233">
        <f>Sunrise_set!AF234</f>
        <v>1556</v>
      </c>
      <c r="D233" s="36" t="e">
        <f t="shared" si="27"/>
        <v>#REF!</v>
      </c>
      <c r="E233" s="36" t="e">
        <f t="shared" si="28"/>
        <v>#REF!</v>
      </c>
      <c r="G233" s="11"/>
      <c r="H233" s="11"/>
      <c r="I233">
        <f t="shared" si="29"/>
        <v>660</v>
      </c>
      <c r="J233">
        <f t="shared" si="32"/>
        <v>1800</v>
      </c>
      <c r="L233">
        <f t="shared" si="33"/>
        <v>300</v>
      </c>
      <c r="O233" t="e">
        <f t="shared" si="34"/>
        <v>#REF!</v>
      </c>
      <c r="Q233" t="e">
        <f t="shared" si="30"/>
        <v>#REF!</v>
      </c>
      <c r="S233" t="e">
        <f t="shared" si="35"/>
        <v>#REF!</v>
      </c>
    </row>
    <row r="234" spans="1:19" x14ac:dyDescent="0.3">
      <c r="A234" s="12">
        <v>40866</v>
      </c>
      <c r="B234">
        <f>Sunrise_set!AE235</f>
        <v>810</v>
      </c>
      <c r="C234">
        <f>Sunrise_set!AF235</f>
        <v>1554</v>
      </c>
      <c r="D234" s="36" t="e">
        <f t="shared" si="27"/>
        <v>#REF!</v>
      </c>
      <c r="E234" s="36" t="e">
        <f t="shared" si="28"/>
        <v>#REF!</v>
      </c>
      <c r="G234" s="11"/>
      <c r="H234" s="11"/>
      <c r="I234">
        <f t="shared" si="29"/>
        <v>660</v>
      </c>
      <c r="J234">
        <f t="shared" si="32"/>
        <v>1800</v>
      </c>
      <c r="L234">
        <f t="shared" si="33"/>
        <v>300</v>
      </c>
      <c r="O234" t="e">
        <f t="shared" si="34"/>
        <v>#REF!</v>
      </c>
      <c r="Q234" t="e">
        <f t="shared" si="30"/>
        <v>#REF!</v>
      </c>
      <c r="S234" t="e">
        <f t="shared" si="35"/>
        <v>#REF!</v>
      </c>
    </row>
    <row r="235" spans="1:19" x14ac:dyDescent="0.3">
      <c r="A235" s="12">
        <v>40867</v>
      </c>
      <c r="B235">
        <f>Sunrise_set!AE236</f>
        <v>812</v>
      </c>
      <c r="C235">
        <f>Sunrise_set!AF236</f>
        <v>1553</v>
      </c>
      <c r="D235" s="36" t="e">
        <f t="shared" si="27"/>
        <v>#REF!</v>
      </c>
      <c r="E235" s="36" t="e">
        <f t="shared" si="28"/>
        <v>#REF!</v>
      </c>
      <c r="G235" s="11"/>
      <c r="H235" s="11"/>
      <c r="I235">
        <f t="shared" si="29"/>
        <v>660</v>
      </c>
      <c r="J235">
        <f t="shared" si="32"/>
        <v>1800</v>
      </c>
      <c r="L235">
        <f t="shared" si="33"/>
        <v>300</v>
      </c>
      <c r="O235" t="e">
        <f t="shared" si="34"/>
        <v>#REF!</v>
      </c>
      <c r="Q235" t="e">
        <f t="shared" si="30"/>
        <v>#REF!</v>
      </c>
      <c r="S235" t="e">
        <f t="shared" si="35"/>
        <v>#REF!</v>
      </c>
    </row>
    <row r="236" spans="1:19" x14ac:dyDescent="0.3">
      <c r="A236" s="12">
        <v>40868</v>
      </c>
      <c r="B236">
        <f>Sunrise_set!AE237</f>
        <v>814</v>
      </c>
      <c r="C236">
        <f>Sunrise_set!AF237</f>
        <v>1551</v>
      </c>
      <c r="D236" s="36" t="e">
        <f t="shared" si="27"/>
        <v>#REF!</v>
      </c>
      <c r="E236" s="36" t="e">
        <f t="shared" si="28"/>
        <v>#REF!</v>
      </c>
      <c r="G236" s="11"/>
      <c r="H236" s="11"/>
      <c r="I236">
        <f t="shared" si="29"/>
        <v>660</v>
      </c>
      <c r="J236">
        <f t="shared" si="32"/>
        <v>1800</v>
      </c>
      <c r="L236">
        <f t="shared" si="33"/>
        <v>300</v>
      </c>
      <c r="O236" t="e">
        <f t="shared" si="34"/>
        <v>#REF!</v>
      </c>
      <c r="Q236" t="e">
        <f t="shared" si="30"/>
        <v>#REF!</v>
      </c>
      <c r="S236" t="e">
        <f t="shared" si="35"/>
        <v>#REF!</v>
      </c>
    </row>
    <row r="237" spans="1:19" x14ac:dyDescent="0.3">
      <c r="A237" s="12">
        <v>40869</v>
      </c>
      <c r="B237">
        <f>Sunrise_set!AE238</f>
        <v>816</v>
      </c>
      <c r="C237">
        <f>Sunrise_set!AF238</f>
        <v>1550</v>
      </c>
      <c r="D237" s="36" t="e">
        <f t="shared" si="27"/>
        <v>#REF!</v>
      </c>
      <c r="E237" s="36" t="e">
        <f t="shared" si="28"/>
        <v>#REF!</v>
      </c>
      <c r="G237" s="11"/>
      <c r="H237" s="11"/>
      <c r="I237">
        <f t="shared" si="29"/>
        <v>660</v>
      </c>
      <c r="J237">
        <f t="shared" si="32"/>
        <v>1800</v>
      </c>
      <c r="L237">
        <f t="shared" si="33"/>
        <v>300</v>
      </c>
      <c r="O237" t="e">
        <f t="shared" si="34"/>
        <v>#REF!</v>
      </c>
      <c r="Q237" t="e">
        <f t="shared" si="30"/>
        <v>#REF!</v>
      </c>
      <c r="S237" t="e">
        <f t="shared" si="35"/>
        <v>#REF!</v>
      </c>
    </row>
    <row r="238" spans="1:19" x14ac:dyDescent="0.3">
      <c r="A238" s="12">
        <v>40870</v>
      </c>
      <c r="B238">
        <f>Sunrise_set!AE239</f>
        <v>818</v>
      </c>
      <c r="C238">
        <f>Sunrise_set!AF239</f>
        <v>1548</v>
      </c>
      <c r="D238" s="36" t="e">
        <f t="shared" si="27"/>
        <v>#REF!</v>
      </c>
      <c r="E238" s="36" t="e">
        <f t="shared" si="28"/>
        <v>#REF!</v>
      </c>
      <c r="G238" s="11"/>
      <c r="H238" s="11"/>
      <c r="I238">
        <f t="shared" si="29"/>
        <v>660</v>
      </c>
      <c r="J238">
        <f t="shared" si="32"/>
        <v>1800</v>
      </c>
      <c r="L238">
        <f t="shared" si="33"/>
        <v>300</v>
      </c>
      <c r="O238" t="e">
        <f t="shared" si="34"/>
        <v>#REF!</v>
      </c>
      <c r="Q238" t="e">
        <f t="shared" si="30"/>
        <v>#REF!</v>
      </c>
      <c r="S238" t="e">
        <f t="shared" si="35"/>
        <v>#REF!</v>
      </c>
    </row>
    <row r="239" spans="1:19" x14ac:dyDescent="0.3">
      <c r="A239" s="12">
        <v>40871</v>
      </c>
      <c r="B239">
        <f>Sunrise_set!AE240</f>
        <v>820</v>
      </c>
      <c r="C239">
        <f>Sunrise_set!AF240</f>
        <v>1547</v>
      </c>
      <c r="D239" s="36" t="e">
        <f t="shared" si="27"/>
        <v>#REF!</v>
      </c>
      <c r="E239" s="36" t="e">
        <f t="shared" si="28"/>
        <v>#REF!</v>
      </c>
      <c r="G239" s="11"/>
      <c r="H239" s="11"/>
      <c r="I239">
        <f t="shared" si="29"/>
        <v>660</v>
      </c>
      <c r="J239">
        <f t="shared" si="32"/>
        <v>1800</v>
      </c>
      <c r="L239">
        <f t="shared" si="33"/>
        <v>300</v>
      </c>
      <c r="O239" t="e">
        <f t="shared" si="34"/>
        <v>#REF!</v>
      </c>
      <c r="Q239" t="e">
        <f t="shared" si="30"/>
        <v>#REF!</v>
      </c>
      <c r="S239" t="e">
        <f t="shared" si="35"/>
        <v>#REF!</v>
      </c>
    </row>
    <row r="240" spans="1:19" x14ac:dyDescent="0.3">
      <c r="A240" s="12">
        <v>40872</v>
      </c>
      <c r="B240">
        <f>Sunrise_set!AE241</f>
        <v>822</v>
      </c>
      <c r="C240">
        <f>Sunrise_set!AF241</f>
        <v>1545</v>
      </c>
      <c r="D240" s="36" t="e">
        <f t="shared" si="27"/>
        <v>#REF!</v>
      </c>
      <c r="E240" s="36" t="e">
        <f t="shared" si="28"/>
        <v>#REF!</v>
      </c>
      <c r="G240" s="11"/>
      <c r="H240" s="11"/>
      <c r="I240">
        <f t="shared" si="29"/>
        <v>660</v>
      </c>
      <c r="J240">
        <f t="shared" si="32"/>
        <v>1800</v>
      </c>
      <c r="L240">
        <f t="shared" si="33"/>
        <v>300</v>
      </c>
      <c r="O240" t="e">
        <f t="shared" si="34"/>
        <v>#REF!</v>
      </c>
      <c r="Q240" t="e">
        <f t="shared" si="30"/>
        <v>#REF!</v>
      </c>
      <c r="S240" t="e">
        <f t="shared" si="35"/>
        <v>#REF!</v>
      </c>
    </row>
    <row r="241" spans="1:19" x14ac:dyDescent="0.3">
      <c r="A241" s="12">
        <v>40873</v>
      </c>
      <c r="B241">
        <f>Sunrise_set!AE242</f>
        <v>824</v>
      </c>
      <c r="C241">
        <f>Sunrise_set!AF242</f>
        <v>1544</v>
      </c>
      <c r="D241" s="36" t="e">
        <f t="shared" si="27"/>
        <v>#REF!</v>
      </c>
      <c r="E241" s="36" t="e">
        <f t="shared" si="28"/>
        <v>#REF!</v>
      </c>
      <c r="G241" s="11"/>
      <c r="H241" s="11"/>
      <c r="I241">
        <f t="shared" si="29"/>
        <v>660</v>
      </c>
      <c r="J241">
        <f t="shared" si="32"/>
        <v>1800</v>
      </c>
      <c r="L241">
        <f t="shared" si="33"/>
        <v>300</v>
      </c>
      <c r="O241" t="e">
        <f t="shared" si="34"/>
        <v>#REF!</v>
      </c>
      <c r="Q241" t="e">
        <f t="shared" si="30"/>
        <v>#REF!</v>
      </c>
      <c r="S241" t="e">
        <f t="shared" si="35"/>
        <v>#REF!</v>
      </c>
    </row>
    <row r="242" spans="1:19" x14ac:dyDescent="0.3">
      <c r="A242" s="12">
        <v>40874</v>
      </c>
      <c r="B242">
        <f>Sunrise_set!AE243</f>
        <v>826</v>
      </c>
      <c r="C242">
        <f>Sunrise_set!AF243</f>
        <v>1543</v>
      </c>
      <c r="D242" s="36" t="e">
        <f t="shared" si="27"/>
        <v>#REF!</v>
      </c>
      <c r="E242" s="36" t="e">
        <f t="shared" si="28"/>
        <v>#REF!</v>
      </c>
      <c r="G242" s="11"/>
      <c r="H242" s="11"/>
      <c r="I242">
        <f t="shared" si="29"/>
        <v>660</v>
      </c>
      <c r="J242">
        <f t="shared" si="32"/>
        <v>1800</v>
      </c>
      <c r="L242">
        <f t="shared" si="33"/>
        <v>300</v>
      </c>
      <c r="O242" t="e">
        <f t="shared" si="34"/>
        <v>#REF!</v>
      </c>
      <c r="Q242" t="e">
        <f t="shared" si="30"/>
        <v>#REF!</v>
      </c>
      <c r="S242" t="e">
        <f t="shared" si="35"/>
        <v>#REF!</v>
      </c>
    </row>
    <row r="243" spans="1:19" x14ac:dyDescent="0.3">
      <c r="A243" s="12">
        <v>40875</v>
      </c>
      <c r="B243">
        <f>Sunrise_set!AE244</f>
        <v>828</v>
      </c>
      <c r="C243">
        <f>Sunrise_set!AF244</f>
        <v>1542</v>
      </c>
      <c r="D243" s="36" t="e">
        <f t="shared" si="27"/>
        <v>#REF!</v>
      </c>
      <c r="E243" s="36" t="e">
        <f t="shared" si="28"/>
        <v>#REF!</v>
      </c>
      <c r="G243" s="11"/>
      <c r="H243" s="11"/>
      <c r="I243">
        <f t="shared" si="29"/>
        <v>660</v>
      </c>
      <c r="J243">
        <f t="shared" si="32"/>
        <v>1800</v>
      </c>
      <c r="L243">
        <f t="shared" si="33"/>
        <v>300</v>
      </c>
      <c r="O243" t="e">
        <f t="shared" si="34"/>
        <v>#REF!</v>
      </c>
      <c r="Q243" t="e">
        <f t="shared" si="30"/>
        <v>#REF!</v>
      </c>
      <c r="S243" t="e">
        <f t="shared" si="35"/>
        <v>#REF!</v>
      </c>
    </row>
    <row r="244" spans="1:19" x14ac:dyDescent="0.3">
      <c r="A244" s="12">
        <v>40876</v>
      </c>
      <c r="B244">
        <f>Sunrise_set!AE245</f>
        <v>830</v>
      </c>
      <c r="C244">
        <f>Sunrise_set!AF245</f>
        <v>1540</v>
      </c>
      <c r="D244" s="36" t="e">
        <f t="shared" si="27"/>
        <v>#REF!</v>
      </c>
      <c r="E244" s="36" t="e">
        <f t="shared" si="28"/>
        <v>#REF!</v>
      </c>
      <c r="G244" s="11"/>
      <c r="H244" s="11"/>
      <c r="I244">
        <f t="shared" si="29"/>
        <v>660</v>
      </c>
      <c r="J244">
        <f t="shared" si="32"/>
        <v>1800</v>
      </c>
      <c r="L244">
        <f t="shared" si="33"/>
        <v>300</v>
      </c>
      <c r="O244" t="e">
        <f t="shared" si="34"/>
        <v>#REF!</v>
      </c>
      <c r="Q244" t="e">
        <f t="shared" si="30"/>
        <v>#REF!</v>
      </c>
      <c r="S244" t="e">
        <f t="shared" si="35"/>
        <v>#REF!</v>
      </c>
    </row>
    <row r="245" spans="1:19" x14ac:dyDescent="0.3">
      <c r="A245" s="12">
        <v>40877</v>
      </c>
      <c r="B245">
        <f>Sunrise_set!AE246</f>
        <v>832</v>
      </c>
      <c r="C245">
        <f>Sunrise_set!AF246</f>
        <v>1539</v>
      </c>
      <c r="D245" s="36" t="e">
        <f t="shared" si="27"/>
        <v>#REF!</v>
      </c>
      <c r="E245" s="36" t="e">
        <f t="shared" si="28"/>
        <v>#REF!</v>
      </c>
      <c r="G245" s="11"/>
      <c r="H245" s="11"/>
      <c r="I245">
        <f t="shared" si="29"/>
        <v>660</v>
      </c>
      <c r="J245">
        <f t="shared" si="32"/>
        <v>1800</v>
      </c>
      <c r="L245">
        <f t="shared" si="33"/>
        <v>300</v>
      </c>
      <c r="O245" t="e">
        <f t="shared" si="34"/>
        <v>#REF!</v>
      </c>
      <c r="Q245" t="e">
        <f t="shared" si="30"/>
        <v>#REF!</v>
      </c>
      <c r="S245" t="e">
        <f t="shared" si="35"/>
        <v>#REF!</v>
      </c>
    </row>
    <row r="246" spans="1:19" x14ac:dyDescent="0.3">
      <c r="A246" s="12">
        <v>40878</v>
      </c>
      <c r="B246">
        <f>Sunrise_set!AE247</f>
        <v>834</v>
      </c>
      <c r="C246">
        <f>Sunrise_set!AF247</f>
        <v>1538</v>
      </c>
      <c r="D246" s="36" t="e">
        <f t="shared" si="27"/>
        <v>#REF!</v>
      </c>
      <c r="E246" s="36" t="e">
        <f t="shared" si="28"/>
        <v>#REF!</v>
      </c>
      <c r="G246" s="11"/>
      <c r="H246" s="11"/>
      <c r="I246">
        <f t="shared" si="29"/>
        <v>660</v>
      </c>
      <c r="J246">
        <f t="shared" si="32"/>
        <v>1800</v>
      </c>
      <c r="L246">
        <f t="shared" si="33"/>
        <v>300</v>
      </c>
      <c r="O246" t="e">
        <f t="shared" si="34"/>
        <v>#REF!</v>
      </c>
      <c r="Q246" t="e">
        <f t="shared" si="30"/>
        <v>#REF!</v>
      </c>
      <c r="S246" t="e">
        <f t="shared" si="35"/>
        <v>#REF!</v>
      </c>
    </row>
    <row r="247" spans="1:19" x14ac:dyDescent="0.3">
      <c r="A247" s="12">
        <v>40879</v>
      </c>
      <c r="B247">
        <f>Sunrise_set!AE248</f>
        <v>835</v>
      </c>
      <c r="C247">
        <f>Sunrise_set!AF248</f>
        <v>1537</v>
      </c>
      <c r="D247" s="36" t="e">
        <f t="shared" si="27"/>
        <v>#REF!</v>
      </c>
      <c r="E247" s="36" t="e">
        <f t="shared" si="28"/>
        <v>#REF!</v>
      </c>
      <c r="G247" s="11"/>
      <c r="H247" s="11"/>
      <c r="I247">
        <f t="shared" si="29"/>
        <v>660</v>
      </c>
      <c r="J247">
        <f t="shared" si="32"/>
        <v>1800</v>
      </c>
      <c r="L247">
        <f t="shared" si="33"/>
        <v>300</v>
      </c>
      <c r="O247" t="e">
        <f t="shared" si="34"/>
        <v>#REF!</v>
      </c>
      <c r="Q247" t="e">
        <f t="shared" si="30"/>
        <v>#REF!</v>
      </c>
      <c r="S247" t="e">
        <f t="shared" si="35"/>
        <v>#REF!</v>
      </c>
    </row>
    <row r="248" spans="1:19" x14ac:dyDescent="0.3">
      <c r="A248" s="12">
        <v>40880</v>
      </c>
      <c r="B248">
        <f>Sunrise_set!AE249</f>
        <v>837</v>
      </c>
      <c r="C248">
        <f>Sunrise_set!AF249</f>
        <v>1536</v>
      </c>
      <c r="D248" s="36" t="e">
        <f t="shared" si="27"/>
        <v>#REF!</v>
      </c>
      <c r="E248" s="36" t="e">
        <f t="shared" si="28"/>
        <v>#REF!</v>
      </c>
      <c r="G248" s="11"/>
      <c r="H248" s="11"/>
      <c r="I248">
        <f t="shared" si="29"/>
        <v>660</v>
      </c>
      <c r="J248">
        <f t="shared" si="32"/>
        <v>1800</v>
      </c>
      <c r="L248">
        <f t="shared" si="33"/>
        <v>300</v>
      </c>
      <c r="O248" t="e">
        <f t="shared" si="34"/>
        <v>#REF!</v>
      </c>
      <c r="Q248" t="e">
        <f t="shared" si="30"/>
        <v>#REF!</v>
      </c>
      <c r="S248" t="e">
        <f t="shared" si="35"/>
        <v>#REF!</v>
      </c>
    </row>
    <row r="249" spans="1:19" x14ac:dyDescent="0.3">
      <c r="A249" s="12">
        <v>40881</v>
      </c>
      <c r="B249">
        <f>Sunrise_set!AE250</f>
        <v>839</v>
      </c>
      <c r="C249">
        <f>Sunrise_set!AF250</f>
        <v>1536</v>
      </c>
      <c r="D249" s="36" t="e">
        <f t="shared" si="27"/>
        <v>#REF!</v>
      </c>
      <c r="E249" s="36" t="e">
        <f t="shared" si="28"/>
        <v>#REF!</v>
      </c>
      <c r="G249" s="11"/>
      <c r="H249" s="11"/>
      <c r="I249">
        <f t="shared" si="29"/>
        <v>660</v>
      </c>
      <c r="J249">
        <f t="shared" si="32"/>
        <v>1800</v>
      </c>
      <c r="L249">
        <f t="shared" si="33"/>
        <v>300</v>
      </c>
      <c r="O249" t="e">
        <f t="shared" si="34"/>
        <v>#REF!</v>
      </c>
      <c r="Q249" t="e">
        <f t="shared" si="30"/>
        <v>#REF!</v>
      </c>
      <c r="S249" t="e">
        <f t="shared" si="35"/>
        <v>#REF!</v>
      </c>
    </row>
    <row r="250" spans="1:19" x14ac:dyDescent="0.3">
      <c r="A250" s="12">
        <v>40882</v>
      </c>
      <c r="B250">
        <f>Sunrise_set!AE251</f>
        <v>840</v>
      </c>
      <c r="C250">
        <f>Sunrise_set!AF251</f>
        <v>1535</v>
      </c>
      <c r="D250" s="36" t="e">
        <f t="shared" si="27"/>
        <v>#REF!</v>
      </c>
      <c r="E250" s="36" t="e">
        <f t="shared" si="28"/>
        <v>#REF!</v>
      </c>
      <c r="G250" s="11"/>
      <c r="H250" s="11"/>
      <c r="I250">
        <f t="shared" si="29"/>
        <v>660</v>
      </c>
      <c r="J250">
        <f t="shared" si="32"/>
        <v>1800</v>
      </c>
      <c r="L250">
        <f t="shared" si="33"/>
        <v>300</v>
      </c>
      <c r="O250" t="e">
        <f t="shared" si="34"/>
        <v>#REF!</v>
      </c>
      <c r="Q250" t="e">
        <f t="shared" si="30"/>
        <v>#REF!</v>
      </c>
      <c r="S250" t="e">
        <f t="shared" si="35"/>
        <v>#REF!</v>
      </c>
    </row>
    <row r="251" spans="1:19" x14ac:dyDescent="0.3">
      <c r="A251" s="12">
        <v>40883</v>
      </c>
      <c r="B251">
        <f>Sunrise_set!AE252</f>
        <v>842</v>
      </c>
      <c r="C251">
        <f>Sunrise_set!AF252</f>
        <v>1534</v>
      </c>
      <c r="D251" s="36" t="e">
        <f t="shared" si="27"/>
        <v>#REF!</v>
      </c>
      <c r="E251" s="36" t="e">
        <f t="shared" si="28"/>
        <v>#REF!</v>
      </c>
      <c r="G251" s="11"/>
      <c r="H251" s="11"/>
      <c r="I251">
        <f t="shared" si="29"/>
        <v>660</v>
      </c>
      <c r="J251">
        <f t="shared" si="32"/>
        <v>1800</v>
      </c>
      <c r="L251">
        <f t="shared" si="33"/>
        <v>300</v>
      </c>
      <c r="O251" t="e">
        <f t="shared" si="34"/>
        <v>#REF!</v>
      </c>
      <c r="Q251" t="e">
        <f t="shared" si="30"/>
        <v>#REF!</v>
      </c>
      <c r="S251" t="e">
        <f t="shared" si="35"/>
        <v>#REF!</v>
      </c>
    </row>
    <row r="252" spans="1:19" x14ac:dyDescent="0.3">
      <c r="A252" s="12">
        <v>40884</v>
      </c>
      <c r="B252">
        <f>Sunrise_set!AE253</f>
        <v>843</v>
      </c>
      <c r="C252">
        <f>Sunrise_set!AF253</f>
        <v>1534</v>
      </c>
      <c r="D252" s="36" t="e">
        <f t="shared" si="27"/>
        <v>#REF!</v>
      </c>
      <c r="E252" s="36" t="e">
        <f t="shared" si="28"/>
        <v>#REF!</v>
      </c>
      <c r="G252" s="11"/>
      <c r="H252" s="11"/>
      <c r="I252">
        <f t="shared" si="29"/>
        <v>660</v>
      </c>
      <c r="J252">
        <f t="shared" si="32"/>
        <v>1800</v>
      </c>
      <c r="L252">
        <f t="shared" si="33"/>
        <v>300</v>
      </c>
      <c r="O252" t="e">
        <f t="shared" si="34"/>
        <v>#REF!</v>
      </c>
      <c r="Q252" t="e">
        <f t="shared" si="30"/>
        <v>#REF!</v>
      </c>
      <c r="S252" t="e">
        <f t="shared" si="35"/>
        <v>#REF!</v>
      </c>
    </row>
    <row r="253" spans="1:19" x14ac:dyDescent="0.3">
      <c r="A253" s="12">
        <v>40885</v>
      </c>
      <c r="B253">
        <f>Sunrise_set!AE254</f>
        <v>845</v>
      </c>
      <c r="C253">
        <f>Sunrise_set!AF254</f>
        <v>1533</v>
      </c>
      <c r="D253" s="36" t="e">
        <f t="shared" si="27"/>
        <v>#REF!</v>
      </c>
      <c r="E253" s="36" t="e">
        <f t="shared" si="28"/>
        <v>#REF!</v>
      </c>
      <c r="G253" s="11"/>
      <c r="H253" s="11"/>
      <c r="I253">
        <f t="shared" si="29"/>
        <v>660</v>
      </c>
      <c r="J253">
        <f t="shared" si="32"/>
        <v>1800</v>
      </c>
      <c r="L253">
        <f t="shared" si="33"/>
        <v>300</v>
      </c>
      <c r="O253" t="e">
        <f t="shared" si="34"/>
        <v>#REF!</v>
      </c>
      <c r="Q253" t="e">
        <f t="shared" si="30"/>
        <v>#REF!</v>
      </c>
      <c r="S253" t="e">
        <f t="shared" si="35"/>
        <v>#REF!</v>
      </c>
    </row>
    <row r="254" spans="1:19" x14ac:dyDescent="0.3">
      <c r="A254" s="12">
        <v>40886</v>
      </c>
      <c r="B254">
        <f>Sunrise_set!AE255</f>
        <v>846</v>
      </c>
      <c r="C254">
        <f>Sunrise_set!AF255</f>
        <v>1533</v>
      </c>
      <c r="D254" s="36" t="e">
        <f t="shared" si="27"/>
        <v>#REF!</v>
      </c>
      <c r="E254" s="36" t="e">
        <f t="shared" si="28"/>
        <v>#REF!</v>
      </c>
      <c r="G254" s="11"/>
      <c r="H254" s="11"/>
      <c r="I254">
        <f t="shared" si="29"/>
        <v>660</v>
      </c>
      <c r="J254">
        <f t="shared" si="32"/>
        <v>1800</v>
      </c>
      <c r="L254">
        <f t="shared" si="33"/>
        <v>300</v>
      </c>
      <c r="O254" t="e">
        <f t="shared" si="34"/>
        <v>#REF!</v>
      </c>
      <c r="Q254" t="e">
        <f t="shared" si="30"/>
        <v>#REF!</v>
      </c>
      <c r="S254" t="e">
        <f t="shared" si="35"/>
        <v>#REF!</v>
      </c>
    </row>
    <row r="255" spans="1:19" x14ac:dyDescent="0.3">
      <c r="A255" s="12">
        <v>40887</v>
      </c>
      <c r="B255">
        <f>Sunrise_set!AE256</f>
        <v>847</v>
      </c>
      <c r="C255">
        <f>Sunrise_set!AF256</f>
        <v>1532</v>
      </c>
      <c r="D255" s="36" t="e">
        <f t="shared" si="27"/>
        <v>#REF!</v>
      </c>
      <c r="E255" s="36" t="e">
        <f t="shared" si="28"/>
        <v>#REF!</v>
      </c>
      <c r="G255" s="11"/>
      <c r="H255" s="11"/>
      <c r="I255">
        <f t="shared" si="29"/>
        <v>660</v>
      </c>
      <c r="J255">
        <f t="shared" si="32"/>
        <v>1800</v>
      </c>
      <c r="L255">
        <f t="shared" si="33"/>
        <v>300</v>
      </c>
      <c r="O255" t="e">
        <f t="shared" si="34"/>
        <v>#REF!</v>
      </c>
      <c r="Q255" t="e">
        <f t="shared" si="30"/>
        <v>#REF!</v>
      </c>
      <c r="S255" t="e">
        <f t="shared" si="35"/>
        <v>#REF!</v>
      </c>
    </row>
    <row r="256" spans="1:19" x14ac:dyDescent="0.3">
      <c r="A256" s="12">
        <v>40888</v>
      </c>
      <c r="B256">
        <f>Sunrise_set!AE257</f>
        <v>849</v>
      </c>
      <c r="C256">
        <f>Sunrise_set!AF257</f>
        <v>1532</v>
      </c>
      <c r="D256" s="36" t="e">
        <f t="shared" si="27"/>
        <v>#REF!</v>
      </c>
      <c r="E256" s="36" t="e">
        <f t="shared" si="28"/>
        <v>#REF!</v>
      </c>
      <c r="G256" s="11"/>
      <c r="H256" s="11"/>
      <c r="I256">
        <f t="shared" si="29"/>
        <v>660</v>
      </c>
      <c r="J256">
        <f t="shared" si="32"/>
        <v>1800</v>
      </c>
      <c r="L256">
        <f t="shared" si="33"/>
        <v>300</v>
      </c>
      <c r="O256" t="e">
        <f t="shared" si="34"/>
        <v>#REF!</v>
      </c>
      <c r="Q256" t="e">
        <f t="shared" si="30"/>
        <v>#REF!</v>
      </c>
      <c r="S256" t="e">
        <f t="shared" si="35"/>
        <v>#REF!</v>
      </c>
    </row>
    <row r="257" spans="1:19" x14ac:dyDescent="0.3">
      <c r="A257" s="12">
        <v>40889</v>
      </c>
      <c r="B257">
        <f>Sunrise_set!AE258</f>
        <v>850</v>
      </c>
      <c r="C257">
        <f>Sunrise_set!AF258</f>
        <v>1532</v>
      </c>
      <c r="D257" s="36" t="e">
        <f t="shared" si="27"/>
        <v>#REF!</v>
      </c>
      <c r="E257" s="36" t="e">
        <f t="shared" si="28"/>
        <v>#REF!</v>
      </c>
      <c r="G257" s="11"/>
      <c r="H257" s="11"/>
      <c r="I257">
        <f t="shared" si="29"/>
        <v>660</v>
      </c>
      <c r="J257">
        <f t="shared" si="32"/>
        <v>1800</v>
      </c>
      <c r="L257">
        <f t="shared" si="33"/>
        <v>300</v>
      </c>
      <c r="O257" t="e">
        <f t="shared" si="34"/>
        <v>#REF!</v>
      </c>
      <c r="Q257" t="e">
        <f t="shared" si="30"/>
        <v>#REF!</v>
      </c>
      <c r="S257" t="e">
        <f t="shared" si="35"/>
        <v>#REF!</v>
      </c>
    </row>
    <row r="258" spans="1:19" x14ac:dyDescent="0.3">
      <c r="A258" s="12">
        <v>40890</v>
      </c>
      <c r="B258">
        <f>Sunrise_set!AE259</f>
        <v>851</v>
      </c>
      <c r="C258">
        <f>Sunrise_set!AF259</f>
        <v>1532</v>
      </c>
      <c r="D258" s="36" t="e">
        <f t="shared" ref="D258:D321" si="36">LEFT(B258,1)*60+RIGHT(B258,2)+F258-$V$17</f>
        <v>#REF!</v>
      </c>
      <c r="E258" s="36" t="e">
        <f t="shared" ref="E258:E321" si="37">LEFT(C258,2)*60+RIGHT(C258,2)+F258+$V$17</f>
        <v>#REF!</v>
      </c>
      <c r="G258" s="11"/>
      <c r="H258" s="11"/>
      <c r="I258">
        <f t="shared" ref="I258:I321" si="38">$W$6*60+$X$6</f>
        <v>660</v>
      </c>
      <c r="J258">
        <f t="shared" si="32"/>
        <v>1800</v>
      </c>
      <c r="L258">
        <f t="shared" si="33"/>
        <v>300</v>
      </c>
      <c r="O258" t="e">
        <f t="shared" si="34"/>
        <v>#REF!</v>
      </c>
      <c r="Q258" t="e">
        <f t="shared" ref="Q258:Q321" si="39">IF(E258&gt;J258,E258-J258,0)</f>
        <v>#REF!</v>
      </c>
      <c r="S258" t="e">
        <f t="shared" si="35"/>
        <v>#REF!</v>
      </c>
    </row>
    <row r="259" spans="1:19" x14ac:dyDescent="0.3">
      <c r="A259" s="12">
        <v>40891</v>
      </c>
      <c r="B259">
        <f>Sunrise_set!AE260</f>
        <v>852</v>
      </c>
      <c r="C259">
        <f>Sunrise_set!AF260</f>
        <v>1532</v>
      </c>
      <c r="D259" s="36" t="e">
        <f t="shared" si="36"/>
        <v>#REF!</v>
      </c>
      <c r="E259" s="36" t="e">
        <f t="shared" si="37"/>
        <v>#REF!</v>
      </c>
      <c r="G259" s="11"/>
      <c r="H259" s="11"/>
      <c r="I259">
        <f t="shared" si="38"/>
        <v>660</v>
      </c>
      <c r="J259">
        <f t="shared" ref="J259:J322" si="40">IF($W$7&lt;12,($W$7+24)*60+$X$7,$W$7*60+$X$7)</f>
        <v>1800</v>
      </c>
      <c r="L259">
        <f t="shared" ref="L259:L322" si="41">IF(AND($W$7&gt;12,$W$6&gt;12),I259-J259,(24*60)-J259+I259)</f>
        <v>300</v>
      </c>
      <c r="O259" t="e">
        <f t="shared" ref="O259:O322" si="42">IF(AND($W$6&gt;12,$W$7&gt;12),0,IF(D259&gt;I259,0,I259-D259))</f>
        <v>#REF!</v>
      </c>
      <c r="Q259" t="e">
        <f t="shared" si="39"/>
        <v>#REF!</v>
      </c>
      <c r="S259" t="e">
        <f t="shared" ref="S259:S322" si="43">MAX(L259-SUM(O259,Q259),0)</f>
        <v>#REF!</v>
      </c>
    </row>
    <row r="260" spans="1:19" x14ac:dyDescent="0.3">
      <c r="A260" s="12">
        <v>40892</v>
      </c>
      <c r="B260">
        <f>Sunrise_set!AE261</f>
        <v>853</v>
      </c>
      <c r="C260">
        <f>Sunrise_set!AF261</f>
        <v>1532</v>
      </c>
      <c r="D260" s="36" t="e">
        <f t="shared" si="36"/>
        <v>#REF!</v>
      </c>
      <c r="E260" s="36" t="e">
        <f t="shared" si="37"/>
        <v>#REF!</v>
      </c>
      <c r="G260" s="11"/>
      <c r="H260" s="11"/>
      <c r="I260">
        <f t="shared" si="38"/>
        <v>660</v>
      </c>
      <c r="J260">
        <f t="shared" si="40"/>
        <v>1800</v>
      </c>
      <c r="L260">
        <f t="shared" si="41"/>
        <v>300</v>
      </c>
      <c r="O260" t="e">
        <f t="shared" si="42"/>
        <v>#REF!</v>
      </c>
      <c r="Q260" t="e">
        <f t="shared" si="39"/>
        <v>#REF!</v>
      </c>
      <c r="S260" t="e">
        <f t="shared" si="43"/>
        <v>#REF!</v>
      </c>
    </row>
    <row r="261" spans="1:19" x14ac:dyDescent="0.3">
      <c r="A261" s="12">
        <v>40893</v>
      </c>
      <c r="B261">
        <f>Sunrise_set!AE262</f>
        <v>854</v>
      </c>
      <c r="C261">
        <f>Sunrise_set!AF262</f>
        <v>1532</v>
      </c>
      <c r="D261" s="36" t="e">
        <f t="shared" si="36"/>
        <v>#REF!</v>
      </c>
      <c r="E261" s="36" t="e">
        <f t="shared" si="37"/>
        <v>#REF!</v>
      </c>
      <c r="G261" s="11"/>
      <c r="H261" s="11"/>
      <c r="I261">
        <f t="shared" si="38"/>
        <v>660</v>
      </c>
      <c r="J261">
        <f t="shared" si="40"/>
        <v>1800</v>
      </c>
      <c r="L261">
        <f t="shared" si="41"/>
        <v>300</v>
      </c>
      <c r="O261" t="e">
        <f t="shared" si="42"/>
        <v>#REF!</v>
      </c>
      <c r="Q261" t="e">
        <f t="shared" si="39"/>
        <v>#REF!</v>
      </c>
      <c r="S261" t="e">
        <f t="shared" si="43"/>
        <v>#REF!</v>
      </c>
    </row>
    <row r="262" spans="1:19" x14ac:dyDescent="0.3">
      <c r="A262" s="12">
        <v>40894</v>
      </c>
      <c r="B262">
        <f>Sunrise_set!AE263</f>
        <v>855</v>
      </c>
      <c r="C262">
        <f>Sunrise_set!AF263</f>
        <v>1532</v>
      </c>
      <c r="D262" s="36" t="e">
        <f t="shared" si="36"/>
        <v>#REF!</v>
      </c>
      <c r="E262" s="36" t="e">
        <f t="shared" si="37"/>
        <v>#REF!</v>
      </c>
      <c r="G262" s="11"/>
      <c r="H262" s="11"/>
      <c r="I262">
        <f t="shared" si="38"/>
        <v>660</v>
      </c>
      <c r="J262">
        <f t="shared" si="40"/>
        <v>1800</v>
      </c>
      <c r="L262">
        <f t="shared" si="41"/>
        <v>300</v>
      </c>
      <c r="O262" t="e">
        <f t="shared" si="42"/>
        <v>#REF!</v>
      </c>
      <c r="Q262" t="e">
        <f t="shared" si="39"/>
        <v>#REF!</v>
      </c>
      <c r="S262" t="e">
        <f t="shared" si="43"/>
        <v>#REF!</v>
      </c>
    </row>
    <row r="263" spans="1:19" x14ac:dyDescent="0.3">
      <c r="A263" s="12">
        <v>40895</v>
      </c>
      <c r="B263">
        <f>Sunrise_set!AE264</f>
        <v>855</v>
      </c>
      <c r="C263">
        <f>Sunrise_set!AF264</f>
        <v>1532</v>
      </c>
      <c r="D263" s="36" t="e">
        <f t="shared" si="36"/>
        <v>#REF!</v>
      </c>
      <c r="E263" s="36" t="e">
        <f t="shared" si="37"/>
        <v>#REF!</v>
      </c>
      <c r="G263" s="11"/>
      <c r="H263" s="11"/>
      <c r="I263">
        <f t="shared" si="38"/>
        <v>660</v>
      </c>
      <c r="J263">
        <f t="shared" si="40"/>
        <v>1800</v>
      </c>
      <c r="L263">
        <f t="shared" si="41"/>
        <v>300</v>
      </c>
      <c r="O263" t="e">
        <f t="shared" si="42"/>
        <v>#REF!</v>
      </c>
      <c r="Q263" t="e">
        <f t="shared" si="39"/>
        <v>#REF!</v>
      </c>
      <c r="S263" t="e">
        <f t="shared" si="43"/>
        <v>#REF!</v>
      </c>
    </row>
    <row r="264" spans="1:19" x14ac:dyDescent="0.3">
      <c r="A264" s="12">
        <v>40896</v>
      </c>
      <c r="B264">
        <f>Sunrise_set!AE265</f>
        <v>856</v>
      </c>
      <c r="C264">
        <f>Sunrise_set!AF265</f>
        <v>1532</v>
      </c>
      <c r="D264" s="36" t="e">
        <f t="shared" si="36"/>
        <v>#REF!</v>
      </c>
      <c r="E264" s="36" t="e">
        <f t="shared" si="37"/>
        <v>#REF!</v>
      </c>
      <c r="G264" s="11"/>
      <c r="H264" s="11"/>
      <c r="I264">
        <f t="shared" si="38"/>
        <v>660</v>
      </c>
      <c r="J264">
        <f t="shared" si="40"/>
        <v>1800</v>
      </c>
      <c r="L264">
        <f t="shared" si="41"/>
        <v>300</v>
      </c>
      <c r="O264" t="e">
        <f t="shared" si="42"/>
        <v>#REF!</v>
      </c>
      <c r="Q264" t="e">
        <f t="shared" si="39"/>
        <v>#REF!</v>
      </c>
      <c r="S264" t="e">
        <f t="shared" si="43"/>
        <v>#REF!</v>
      </c>
    </row>
    <row r="265" spans="1:19" x14ac:dyDescent="0.3">
      <c r="A265" s="12">
        <v>40897</v>
      </c>
      <c r="B265">
        <f>Sunrise_set!AE266</f>
        <v>857</v>
      </c>
      <c r="C265">
        <f>Sunrise_set!AF266</f>
        <v>1533</v>
      </c>
      <c r="D265" s="36" t="e">
        <f t="shared" si="36"/>
        <v>#REF!</v>
      </c>
      <c r="E265" s="36" t="e">
        <f t="shared" si="37"/>
        <v>#REF!</v>
      </c>
      <c r="G265" s="11"/>
      <c r="H265" s="11"/>
      <c r="I265">
        <f t="shared" si="38"/>
        <v>660</v>
      </c>
      <c r="J265">
        <f t="shared" si="40"/>
        <v>1800</v>
      </c>
      <c r="L265">
        <f t="shared" si="41"/>
        <v>300</v>
      </c>
      <c r="O265" t="e">
        <f t="shared" si="42"/>
        <v>#REF!</v>
      </c>
      <c r="Q265" t="e">
        <f t="shared" si="39"/>
        <v>#REF!</v>
      </c>
      <c r="S265" t="e">
        <f t="shared" si="43"/>
        <v>#REF!</v>
      </c>
    </row>
    <row r="266" spans="1:19" x14ac:dyDescent="0.3">
      <c r="A266" s="12">
        <v>40898</v>
      </c>
      <c r="B266">
        <f>Sunrise_set!AE267</f>
        <v>857</v>
      </c>
      <c r="C266">
        <f>Sunrise_set!AF267</f>
        <v>1533</v>
      </c>
      <c r="D266" s="36" t="e">
        <f t="shared" si="36"/>
        <v>#REF!</v>
      </c>
      <c r="E266" s="36" t="e">
        <f t="shared" si="37"/>
        <v>#REF!</v>
      </c>
      <c r="G266" s="11"/>
      <c r="H266" s="11"/>
      <c r="I266">
        <f t="shared" si="38"/>
        <v>660</v>
      </c>
      <c r="J266">
        <f t="shared" si="40"/>
        <v>1800</v>
      </c>
      <c r="L266">
        <f t="shared" si="41"/>
        <v>300</v>
      </c>
      <c r="O266" t="e">
        <f t="shared" si="42"/>
        <v>#REF!</v>
      </c>
      <c r="Q266" t="e">
        <f t="shared" si="39"/>
        <v>#REF!</v>
      </c>
      <c r="S266" t="e">
        <f t="shared" si="43"/>
        <v>#REF!</v>
      </c>
    </row>
    <row r="267" spans="1:19" x14ac:dyDescent="0.3">
      <c r="A267" s="12">
        <v>40899</v>
      </c>
      <c r="B267">
        <f>Sunrise_set!AE268</f>
        <v>858</v>
      </c>
      <c r="C267">
        <f>Sunrise_set!AF268</f>
        <v>1534</v>
      </c>
      <c r="D267" s="36" t="e">
        <f t="shared" si="36"/>
        <v>#REF!</v>
      </c>
      <c r="E267" s="36" t="e">
        <f t="shared" si="37"/>
        <v>#REF!</v>
      </c>
      <c r="G267" s="11"/>
      <c r="H267" s="11"/>
      <c r="I267">
        <f t="shared" si="38"/>
        <v>660</v>
      </c>
      <c r="J267">
        <f t="shared" si="40"/>
        <v>1800</v>
      </c>
      <c r="L267">
        <f t="shared" si="41"/>
        <v>300</v>
      </c>
      <c r="O267" t="e">
        <f t="shared" si="42"/>
        <v>#REF!</v>
      </c>
      <c r="Q267" t="e">
        <f t="shared" si="39"/>
        <v>#REF!</v>
      </c>
      <c r="S267" t="e">
        <f t="shared" si="43"/>
        <v>#REF!</v>
      </c>
    </row>
    <row r="268" spans="1:19" x14ac:dyDescent="0.3">
      <c r="A268" s="12">
        <v>40900</v>
      </c>
      <c r="B268">
        <f>Sunrise_set!AE269</f>
        <v>858</v>
      </c>
      <c r="C268">
        <f>Sunrise_set!AF269</f>
        <v>1534</v>
      </c>
      <c r="D268" s="36" t="e">
        <f t="shared" si="36"/>
        <v>#REF!</v>
      </c>
      <c r="E268" s="36" t="e">
        <f t="shared" si="37"/>
        <v>#REF!</v>
      </c>
      <c r="G268" s="11"/>
      <c r="H268" s="11"/>
      <c r="I268">
        <f t="shared" si="38"/>
        <v>660</v>
      </c>
      <c r="J268">
        <f t="shared" si="40"/>
        <v>1800</v>
      </c>
      <c r="L268">
        <f t="shared" si="41"/>
        <v>300</v>
      </c>
      <c r="O268" t="e">
        <f t="shared" si="42"/>
        <v>#REF!</v>
      </c>
      <c r="Q268" t="e">
        <f t="shared" si="39"/>
        <v>#REF!</v>
      </c>
      <c r="S268" t="e">
        <f t="shared" si="43"/>
        <v>#REF!</v>
      </c>
    </row>
    <row r="269" spans="1:19" x14ac:dyDescent="0.3">
      <c r="A269" s="12">
        <v>40901</v>
      </c>
      <c r="B269">
        <f>Sunrise_set!AE270</f>
        <v>858</v>
      </c>
      <c r="C269">
        <f>Sunrise_set!AF270</f>
        <v>1535</v>
      </c>
      <c r="D269" s="36" t="e">
        <f t="shared" si="36"/>
        <v>#REF!</v>
      </c>
      <c r="E269" s="36" t="e">
        <f t="shared" si="37"/>
        <v>#REF!</v>
      </c>
      <c r="G269" s="11"/>
      <c r="H269" s="11"/>
      <c r="I269">
        <f t="shared" si="38"/>
        <v>660</v>
      </c>
      <c r="J269">
        <f t="shared" si="40"/>
        <v>1800</v>
      </c>
      <c r="L269">
        <f t="shared" si="41"/>
        <v>300</v>
      </c>
      <c r="O269" t="e">
        <f t="shared" si="42"/>
        <v>#REF!</v>
      </c>
      <c r="Q269" t="e">
        <f t="shared" si="39"/>
        <v>#REF!</v>
      </c>
      <c r="S269" t="e">
        <f t="shared" si="43"/>
        <v>#REF!</v>
      </c>
    </row>
    <row r="270" spans="1:19" x14ac:dyDescent="0.3">
      <c r="A270" s="12">
        <v>40902</v>
      </c>
      <c r="B270">
        <f>Sunrise_set!AE271</f>
        <v>859</v>
      </c>
      <c r="C270">
        <f>Sunrise_set!AF271</f>
        <v>1536</v>
      </c>
      <c r="D270" s="36" t="e">
        <f t="shared" si="36"/>
        <v>#REF!</v>
      </c>
      <c r="E270" s="36" t="e">
        <f t="shared" si="37"/>
        <v>#REF!</v>
      </c>
      <c r="G270" s="11"/>
      <c r="H270" s="11"/>
      <c r="I270">
        <f t="shared" si="38"/>
        <v>660</v>
      </c>
      <c r="J270">
        <f t="shared" si="40"/>
        <v>1800</v>
      </c>
      <c r="L270">
        <f t="shared" si="41"/>
        <v>300</v>
      </c>
      <c r="O270" t="e">
        <f t="shared" si="42"/>
        <v>#REF!</v>
      </c>
      <c r="Q270" t="e">
        <f t="shared" si="39"/>
        <v>#REF!</v>
      </c>
      <c r="S270" t="e">
        <f t="shared" si="43"/>
        <v>#REF!</v>
      </c>
    </row>
    <row r="271" spans="1:19" x14ac:dyDescent="0.3">
      <c r="A271" s="12">
        <v>40903</v>
      </c>
      <c r="B271">
        <f>Sunrise_set!AE272</f>
        <v>859</v>
      </c>
      <c r="C271">
        <f>Sunrise_set!AF272</f>
        <v>1537</v>
      </c>
      <c r="D271" s="36" t="e">
        <f t="shared" si="36"/>
        <v>#REF!</v>
      </c>
      <c r="E271" s="36" t="e">
        <f t="shared" si="37"/>
        <v>#REF!</v>
      </c>
      <c r="G271" s="11"/>
      <c r="H271" s="11"/>
      <c r="I271">
        <f t="shared" si="38"/>
        <v>660</v>
      </c>
      <c r="J271">
        <f t="shared" si="40"/>
        <v>1800</v>
      </c>
      <c r="L271">
        <f t="shared" si="41"/>
        <v>300</v>
      </c>
      <c r="O271" t="e">
        <f t="shared" si="42"/>
        <v>#REF!</v>
      </c>
      <c r="Q271" t="e">
        <f t="shared" si="39"/>
        <v>#REF!</v>
      </c>
      <c r="S271" t="e">
        <f t="shared" si="43"/>
        <v>#REF!</v>
      </c>
    </row>
    <row r="272" spans="1:19" x14ac:dyDescent="0.3">
      <c r="A272" s="12">
        <v>40904</v>
      </c>
      <c r="B272">
        <f>Sunrise_set!AE273</f>
        <v>859</v>
      </c>
      <c r="C272">
        <f>Sunrise_set!AF273</f>
        <v>1538</v>
      </c>
      <c r="D272" s="36" t="e">
        <f t="shared" si="36"/>
        <v>#REF!</v>
      </c>
      <c r="E272" s="36" t="e">
        <f t="shared" si="37"/>
        <v>#REF!</v>
      </c>
      <c r="G272" s="11"/>
      <c r="H272" s="11"/>
      <c r="I272">
        <f t="shared" si="38"/>
        <v>660</v>
      </c>
      <c r="J272">
        <f t="shared" si="40"/>
        <v>1800</v>
      </c>
      <c r="L272">
        <f t="shared" si="41"/>
        <v>300</v>
      </c>
      <c r="O272" t="e">
        <f t="shared" si="42"/>
        <v>#REF!</v>
      </c>
      <c r="Q272" t="e">
        <f t="shared" si="39"/>
        <v>#REF!</v>
      </c>
      <c r="S272" t="e">
        <f t="shared" si="43"/>
        <v>#REF!</v>
      </c>
    </row>
    <row r="273" spans="1:19" x14ac:dyDescent="0.3">
      <c r="A273" s="12">
        <v>40905</v>
      </c>
      <c r="B273">
        <f>Sunrise_set!AE274</f>
        <v>859</v>
      </c>
      <c r="C273">
        <f>Sunrise_set!AF274</f>
        <v>1539</v>
      </c>
      <c r="D273" s="36" t="e">
        <f t="shared" si="36"/>
        <v>#REF!</v>
      </c>
      <c r="E273" s="36" t="e">
        <f t="shared" si="37"/>
        <v>#REF!</v>
      </c>
      <c r="G273" s="11"/>
      <c r="H273" s="11"/>
      <c r="I273">
        <f t="shared" si="38"/>
        <v>660</v>
      </c>
      <c r="J273">
        <f t="shared" si="40"/>
        <v>1800</v>
      </c>
      <c r="L273">
        <f t="shared" si="41"/>
        <v>300</v>
      </c>
      <c r="O273" t="e">
        <f t="shared" si="42"/>
        <v>#REF!</v>
      </c>
      <c r="Q273" t="e">
        <f t="shared" si="39"/>
        <v>#REF!</v>
      </c>
      <c r="S273" t="e">
        <f t="shared" si="43"/>
        <v>#REF!</v>
      </c>
    </row>
    <row r="274" spans="1:19" x14ac:dyDescent="0.3">
      <c r="A274" s="12">
        <v>40906</v>
      </c>
      <c r="B274">
        <f>Sunrise_set!AE275</f>
        <v>859</v>
      </c>
      <c r="C274">
        <f>Sunrise_set!AF275</f>
        <v>1540</v>
      </c>
      <c r="D274" s="36" t="e">
        <f t="shared" si="36"/>
        <v>#REF!</v>
      </c>
      <c r="E274" s="36" t="e">
        <f t="shared" si="37"/>
        <v>#REF!</v>
      </c>
      <c r="G274" s="11"/>
      <c r="H274" s="11"/>
      <c r="I274">
        <f t="shared" si="38"/>
        <v>660</v>
      </c>
      <c r="J274">
        <f t="shared" si="40"/>
        <v>1800</v>
      </c>
      <c r="L274">
        <f t="shared" si="41"/>
        <v>300</v>
      </c>
      <c r="O274" t="e">
        <f t="shared" si="42"/>
        <v>#REF!</v>
      </c>
      <c r="Q274" t="e">
        <f t="shared" si="39"/>
        <v>#REF!</v>
      </c>
      <c r="S274" t="e">
        <f t="shared" si="43"/>
        <v>#REF!</v>
      </c>
    </row>
    <row r="275" spans="1:19" x14ac:dyDescent="0.3">
      <c r="A275" s="12">
        <v>40907</v>
      </c>
      <c r="B275">
        <f>Sunrise_set!AE276</f>
        <v>859</v>
      </c>
      <c r="C275">
        <f>Sunrise_set!AF276</f>
        <v>1541</v>
      </c>
      <c r="D275" s="36" t="e">
        <f t="shared" si="36"/>
        <v>#REF!</v>
      </c>
      <c r="E275" s="36" t="e">
        <f t="shared" si="37"/>
        <v>#REF!</v>
      </c>
      <c r="G275" s="11"/>
      <c r="H275" s="11"/>
      <c r="I275">
        <f t="shared" si="38"/>
        <v>660</v>
      </c>
      <c r="J275">
        <f t="shared" si="40"/>
        <v>1800</v>
      </c>
      <c r="L275">
        <f t="shared" si="41"/>
        <v>300</v>
      </c>
      <c r="O275" t="e">
        <f t="shared" si="42"/>
        <v>#REF!</v>
      </c>
      <c r="Q275" t="e">
        <f t="shared" si="39"/>
        <v>#REF!</v>
      </c>
      <c r="S275" t="e">
        <f t="shared" si="43"/>
        <v>#REF!</v>
      </c>
    </row>
    <row r="276" spans="1:19" x14ac:dyDescent="0.3">
      <c r="A276" s="12">
        <v>40908</v>
      </c>
      <c r="B276">
        <f>Sunrise_set!AE277</f>
        <v>858</v>
      </c>
      <c r="C276">
        <f>Sunrise_set!AF277</f>
        <v>1542</v>
      </c>
      <c r="D276" s="36" t="e">
        <f t="shared" si="36"/>
        <v>#REF!</v>
      </c>
      <c r="E276" s="36" t="e">
        <f t="shared" si="37"/>
        <v>#REF!</v>
      </c>
      <c r="G276" s="11"/>
      <c r="H276" s="11"/>
      <c r="I276">
        <f t="shared" si="38"/>
        <v>660</v>
      </c>
      <c r="J276">
        <f t="shared" si="40"/>
        <v>1800</v>
      </c>
      <c r="L276">
        <f t="shared" si="41"/>
        <v>300</v>
      </c>
      <c r="O276" t="e">
        <f t="shared" si="42"/>
        <v>#REF!</v>
      </c>
      <c r="Q276" t="e">
        <f t="shared" si="39"/>
        <v>#REF!</v>
      </c>
      <c r="S276" t="e">
        <f t="shared" si="43"/>
        <v>#REF!</v>
      </c>
    </row>
    <row r="277" spans="1:19" x14ac:dyDescent="0.3">
      <c r="A277" s="12">
        <v>40909</v>
      </c>
      <c r="B277">
        <f>Sunrise_set!AE278</f>
        <v>858</v>
      </c>
      <c r="C277">
        <f>Sunrise_set!AF278</f>
        <v>1542</v>
      </c>
      <c r="D277" s="36" t="e">
        <f t="shared" si="36"/>
        <v>#REF!</v>
      </c>
      <c r="E277" s="36" t="e">
        <f t="shared" si="37"/>
        <v>#REF!</v>
      </c>
      <c r="G277" s="11"/>
      <c r="H277" s="11"/>
      <c r="I277">
        <f t="shared" si="38"/>
        <v>660</v>
      </c>
      <c r="J277">
        <f t="shared" si="40"/>
        <v>1800</v>
      </c>
      <c r="L277">
        <f t="shared" si="41"/>
        <v>300</v>
      </c>
      <c r="O277" t="e">
        <f t="shared" si="42"/>
        <v>#REF!</v>
      </c>
      <c r="Q277" t="e">
        <f t="shared" si="39"/>
        <v>#REF!</v>
      </c>
      <c r="S277" t="e">
        <f t="shared" si="43"/>
        <v>#REF!</v>
      </c>
    </row>
    <row r="278" spans="1:19" x14ac:dyDescent="0.3">
      <c r="A278" s="12">
        <v>40910</v>
      </c>
      <c r="B278">
        <f>Sunrise_set!AE279</f>
        <v>858</v>
      </c>
      <c r="C278">
        <f>Sunrise_set!AF279</f>
        <v>1544</v>
      </c>
      <c r="D278" s="36" t="e">
        <f t="shared" si="36"/>
        <v>#REF!</v>
      </c>
      <c r="E278" s="36" t="e">
        <f t="shared" si="37"/>
        <v>#REF!</v>
      </c>
      <c r="G278" s="11"/>
      <c r="H278" s="11"/>
      <c r="I278">
        <f t="shared" si="38"/>
        <v>660</v>
      </c>
      <c r="J278">
        <f t="shared" si="40"/>
        <v>1800</v>
      </c>
      <c r="L278">
        <f t="shared" si="41"/>
        <v>300</v>
      </c>
      <c r="O278" t="e">
        <f t="shared" si="42"/>
        <v>#REF!</v>
      </c>
      <c r="Q278" t="e">
        <f t="shared" si="39"/>
        <v>#REF!</v>
      </c>
      <c r="S278" t="e">
        <f t="shared" si="43"/>
        <v>#REF!</v>
      </c>
    </row>
    <row r="279" spans="1:19" x14ac:dyDescent="0.3">
      <c r="A279" s="12">
        <v>40911</v>
      </c>
      <c r="B279">
        <f>Sunrise_set!AE280</f>
        <v>858</v>
      </c>
      <c r="C279">
        <f>Sunrise_set!AF280</f>
        <v>1545</v>
      </c>
      <c r="D279" s="36" t="e">
        <f t="shared" si="36"/>
        <v>#REF!</v>
      </c>
      <c r="E279" s="36" t="e">
        <f t="shared" si="37"/>
        <v>#REF!</v>
      </c>
      <c r="G279" s="11"/>
      <c r="H279" s="11"/>
      <c r="I279">
        <f t="shared" si="38"/>
        <v>660</v>
      </c>
      <c r="J279">
        <f t="shared" si="40"/>
        <v>1800</v>
      </c>
      <c r="L279">
        <f t="shared" si="41"/>
        <v>300</v>
      </c>
      <c r="O279" t="e">
        <f t="shared" si="42"/>
        <v>#REF!</v>
      </c>
      <c r="Q279" t="e">
        <f t="shared" si="39"/>
        <v>#REF!</v>
      </c>
      <c r="S279" t="e">
        <f t="shared" si="43"/>
        <v>#REF!</v>
      </c>
    </row>
    <row r="280" spans="1:19" x14ac:dyDescent="0.3">
      <c r="A280" s="12">
        <v>40912</v>
      </c>
      <c r="B280">
        <f>Sunrise_set!AE281</f>
        <v>857</v>
      </c>
      <c r="C280">
        <f>Sunrise_set!AF281</f>
        <v>1546</v>
      </c>
      <c r="D280" s="36" t="e">
        <f t="shared" si="36"/>
        <v>#REF!</v>
      </c>
      <c r="E280" s="36" t="e">
        <f t="shared" si="37"/>
        <v>#REF!</v>
      </c>
      <c r="G280" s="11"/>
      <c r="H280" s="11"/>
      <c r="I280">
        <f t="shared" si="38"/>
        <v>660</v>
      </c>
      <c r="J280">
        <f t="shared" si="40"/>
        <v>1800</v>
      </c>
      <c r="L280">
        <f t="shared" si="41"/>
        <v>300</v>
      </c>
      <c r="O280" t="e">
        <f t="shared" si="42"/>
        <v>#REF!</v>
      </c>
      <c r="Q280" t="e">
        <f t="shared" si="39"/>
        <v>#REF!</v>
      </c>
      <c r="S280" t="e">
        <f t="shared" si="43"/>
        <v>#REF!</v>
      </c>
    </row>
    <row r="281" spans="1:19" x14ac:dyDescent="0.3">
      <c r="A281" s="12">
        <v>40913</v>
      </c>
      <c r="B281">
        <f>Sunrise_set!AE282</f>
        <v>857</v>
      </c>
      <c r="C281">
        <f>Sunrise_set!AF282</f>
        <v>1548</v>
      </c>
      <c r="D281" s="36" t="e">
        <f t="shared" si="36"/>
        <v>#REF!</v>
      </c>
      <c r="E281" s="36" t="e">
        <f t="shared" si="37"/>
        <v>#REF!</v>
      </c>
      <c r="G281" s="11"/>
      <c r="H281" s="11"/>
      <c r="I281">
        <f t="shared" si="38"/>
        <v>660</v>
      </c>
      <c r="J281">
        <f t="shared" si="40"/>
        <v>1800</v>
      </c>
      <c r="L281">
        <f t="shared" si="41"/>
        <v>300</v>
      </c>
      <c r="O281" t="e">
        <f t="shared" si="42"/>
        <v>#REF!</v>
      </c>
      <c r="Q281" t="e">
        <f t="shared" si="39"/>
        <v>#REF!</v>
      </c>
      <c r="S281" t="e">
        <f t="shared" si="43"/>
        <v>#REF!</v>
      </c>
    </row>
    <row r="282" spans="1:19" x14ac:dyDescent="0.3">
      <c r="A282" s="12">
        <v>40914</v>
      </c>
      <c r="B282">
        <f>Sunrise_set!AE283</f>
        <v>856</v>
      </c>
      <c r="C282">
        <f>Sunrise_set!AF283</f>
        <v>1549</v>
      </c>
      <c r="D282" s="36" t="e">
        <f t="shared" si="36"/>
        <v>#REF!</v>
      </c>
      <c r="E282" s="36" t="e">
        <f t="shared" si="37"/>
        <v>#REF!</v>
      </c>
      <c r="G282" s="11"/>
      <c r="H282" s="11"/>
      <c r="I282">
        <f t="shared" si="38"/>
        <v>660</v>
      </c>
      <c r="J282">
        <f t="shared" si="40"/>
        <v>1800</v>
      </c>
      <c r="L282">
        <f t="shared" si="41"/>
        <v>300</v>
      </c>
      <c r="O282" t="e">
        <f t="shared" si="42"/>
        <v>#REF!</v>
      </c>
      <c r="Q282" t="e">
        <f t="shared" si="39"/>
        <v>#REF!</v>
      </c>
      <c r="S282" t="e">
        <f t="shared" si="43"/>
        <v>#REF!</v>
      </c>
    </row>
    <row r="283" spans="1:19" x14ac:dyDescent="0.3">
      <c r="A283" s="12">
        <v>40915</v>
      </c>
      <c r="B283">
        <f>Sunrise_set!AE284</f>
        <v>855</v>
      </c>
      <c r="C283">
        <f>Sunrise_set!AF284</f>
        <v>1551</v>
      </c>
      <c r="D283" s="36" t="e">
        <f t="shared" si="36"/>
        <v>#REF!</v>
      </c>
      <c r="E283" s="36" t="e">
        <f t="shared" si="37"/>
        <v>#REF!</v>
      </c>
      <c r="G283" s="11"/>
      <c r="H283" s="11"/>
      <c r="I283">
        <f t="shared" si="38"/>
        <v>660</v>
      </c>
      <c r="J283">
        <f t="shared" si="40"/>
        <v>1800</v>
      </c>
      <c r="L283">
        <f t="shared" si="41"/>
        <v>300</v>
      </c>
      <c r="O283" t="e">
        <f t="shared" si="42"/>
        <v>#REF!</v>
      </c>
      <c r="Q283" t="e">
        <f t="shared" si="39"/>
        <v>#REF!</v>
      </c>
      <c r="S283" t="e">
        <f t="shared" si="43"/>
        <v>#REF!</v>
      </c>
    </row>
    <row r="284" spans="1:19" x14ac:dyDescent="0.3">
      <c r="A284" s="12">
        <v>40916</v>
      </c>
      <c r="B284">
        <f>Sunrise_set!AE285</f>
        <v>855</v>
      </c>
      <c r="C284">
        <f>Sunrise_set!AF285</f>
        <v>1553</v>
      </c>
      <c r="D284" s="36" t="e">
        <f t="shared" si="36"/>
        <v>#REF!</v>
      </c>
      <c r="E284" s="36" t="e">
        <f t="shared" si="37"/>
        <v>#REF!</v>
      </c>
      <c r="G284" s="11"/>
      <c r="H284" s="11"/>
      <c r="I284">
        <f t="shared" si="38"/>
        <v>660</v>
      </c>
      <c r="J284">
        <f t="shared" si="40"/>
        <v>1800</v>
      </c>
      <c r="L284">
        <f t="shared" si="41"/>
        <v>300</v>
      </c>
      <c r="O284" t="e">
        <f t="shared" si="42"/>
        <v>#REF!</v>
      </c>
      <c r="Q284" t="e">
        <f t="shared" si="39"/>
        <v>#REF!</v>
      </c>
      <c r="S284" t="e">
        <f t="shared" si="43"/>
        <v>#REF!</v>
      </c>
    </row>
    <row r="285" spans="1:19" x14ac:dyDescent="0.3">
      <c r="A285" s="12">
        <v>40917</v>
      </c>
      <c r="B285">
        <f>Sunrise_set!AE286</f>
        <v>854</v>
      </c>
      <c r="C285">
        <f>Sunrise_set!AF286</f>
        <v>1554</v>
      </c>
      <c r="D285" s="36" t="e">
        <f t="shared" si="36"/>
        <v>#REF!</v>
      </c>
      <c r="E285" s="36" t="e">
        <f t="shared" si="37"/>
        <v>#REF!</v>
      </c>
      <c r="G285" s="11"/>
      <c r="H285" s="11"/>
      <c r="I285">
        <f t="shared" si="38"/>
        <v>660</v>
      </c>
      <c r="J285">
        <f t="shared" si="40"/>
        <v>1800</v>
      </c>
      <c r="L285">
        <f t="shared" si="41"/>
        <v>300</v>
      </c>
      <c r="O285" t="e">
        <f t="shared" si="42"/>
        <v>#REF!</v>
      </c>
      <c r="Q285" t="e">
        <f t="shared" si="39"/>
        <v>#REF!</v>
      </c>
      <c r="S285" t="e">
        <f t="shared" si="43"/>
        <v>#REF!</v>
      </c>
    </row>
    <row r="286" spans="1:19" x14ac:dyDescent="0.3">
      <c r="A286" s="12">
        <v>40918</v>
      </c>
      <c r="B286">
        <f>Sunrise_set!AE287</f>
        <v>853</v>
      </c>
      <c r="C286">
        <f>Sunrise_set!AF287</f>
        <v>1556</v>
      </c>
      <c r="D286" s="36" t="e">
        <f t="shared" si="36"/>
        <v>#REF!</v>
      </c>
      <c r="E286" s="36" t="e">
        <f t="shared" si="37"/>
        <v>#REF!</v>
      </c>
      <c r="G286" s="11"/>
      <c r="H286" s="11"/>
      <c r="I286">
        <f t="shared" si="38"/>
        <v>660</v>
      </c>
      <c r="J286">
        <f t="shared" si="40"/>
        <v>1800</v>
      </c>
      <c r="L286">
        <f t="shared" si="41"/>
        <v>300</v>
      </c>
      <c r="O286" t="e">
        <f t="shared" si="42"/>
        <v>#REF!</v>
      </c>
      <c r="Q286" t="e">
        <f t="shared" si="39"/>
        <v>#REF!</v>
      </c>
      <c r="S286" t="e">
        <f t="shared" si="43"/>
        <v>#REF!</v>
      </c>
    </row>
    <row r="287" spans="1:19" x14ac:dyDescent="0.3">
      <c r="A287" s="12">
        <v>40919</v>
      </c>
      <c r="B287">
        <f>Sunrise_set!AE288</f>
        <v>852</v>
      </c>
      <c r="C287">
        <f>Sunrise_set!AF288</f>
        <v>1558</v>
      </c>
      <c r="D287" s="36" t="e">
        <f t="shared" si="36"/>
        <v>#REF!</v>
      </c>
      <c r="E287" s="36" t="e">
        <f t="shared" si="37"/>
        <v>#REF!</v>
      </c>
      <c r="G287" s="11"/>
      <c r="H287" s="11"/>
      <c r="I287">
        <f t="shared" si="38"/>
        <v>660</v>
      </c>
      <c r="J287">
        <f t="shared" si="40"/>
        <v>1800</v>
      </c>
      <c r="L287">
        <f t="shared" si="41"/>
        <v>300</v>
      </c>
      <c r="O287" t="e">
        <f t="shared" si="42"/>
        <v>#REF!</v>
      </c>
      <c r="Q287" t="e">
        <f t="shared" si="39"/>
        <v>#REF!</v>
      </c>
      <c r="S287" t="e">
        <f t="shared" si="43"/>
        <v>#REF!</v>
      </c>
    </row>
    <row r="288" spans="1:19" x14ac:dyDescent="0.3">
      <c r="A288" s="12">
        <v>40920</v>
      </c>
      <c r="B288">
        <f>Sunrise_set!AE289</f>
        <v>851</v>
      </c>
      <c r="C288">
        <f>Sunrise_set!AF289</f>
        <v>1600</v>
      </c>
      <c r="D288" s="36" t="e">
        <f t="shared" si="36"/>
        <v>#REF!</v>
      </c>
      <c r="E288" s="36" t="e">
        <f t="shared" si="37"/>
        <v>#REF!</v>
      </c>
      <c r="G288" s="11"/>
      <c r="H288" s="11"/>
      <c r="I288">
        <f t="shared" si="38"/>
        <v>660</v>
      </c>
      <c r="J288">
        <f t="shared" si="40"/>
        <v>1800</v>
      </c>
      <c r="L288">
        <f t="shared" si="41"/>
        <v>300</v>
      </c>
      <c r="O288" t="e">
        <f t="shared" si="42"/>
        <v>#REF!</v>
      </c>
      <c r="Q288" t="e">
        <f t="shared" si="39"/>
        <v>#REF!</v>
      </c>
      <c r="S288" t="e">
        <f t="shared" si="43"/>
        <v>#REF!</v>
      </c>
    </row>
    <row r="289" spans="1:19" x14ac:dyDescent="0.3">
      <c r="A289" s="12">
        <v>40921</v>
      </c>
      <c r="B289">
        <f>Sunrise_set!AE290</f>
        <v>850</v>
      </c>
      <c r="C289">
        <f>Sunrise_set!AF290</f>
        <v>1601</v>
      </c>
      <c r="D289" s="36" t="e">
        <f t="shared" si="36"/>
        <v>#REF!</v>
      </c>
      <c r="E289" s="36" t="e">
        <f t="shared" si="37"/>
        <v>#REF!</v>
      </c>
      <c r="G289" s="11"/>
      <c r="H289" s="11"/>
      <c r="I289">
        <f t="shared" si="38"/>
        <v>660</v>
      </c>
      <c r="J289">
        <f t="shared" si="40"/>
        <v>1800</v>
      </c>
      <c r="L289">
        <f t="shared" si="41"/>
        <v>300</v>
      </c>
      <c r="O289" t="e">
        <f t="shared" si="42"/>
        <v>#REF!</v>
      </c>
      <c r="Q289" t="e">
        <f t="shared" si="39"/>
        <v>#REF!</v>
      </c>
      <c r="S289" t="e">
        <f t="shared" si="43"/>
        <v>#REF!</v>
      </c>
    </row>
    <row r="290" spans="1:19" x14ac:dyDescent="0.3">
      <c r="A290" s="12">
        <v>40922</v>
      </c>
      <c r="B290">
        <f>Sunrise_set!AE291</f>
        <v>849</v>
      </c>
      <c r="C290">
        <f>Sunrise_set!AF291</f>
        <v>1603</v>
      </c>
      <c r="D290" s="36" t="e">
        <f t="shared" si="36"/>
        <v>#REF!</v>
      </c>
      <c r="E290" s="36" t="e">
        <f t="shared" si="37"/>
        <v>#REF!</v>
      </c>
      <c r="G290" s="11"/>
      <c r="H290" s="11"/>
      <c r="I290">
        <f t="shared" si="38"/>
        <v>660</v>
      </c>
      <c r="J290">
        <f t="shared" si="40"/>
        <v>1800</v>
      </c>
      <c r="L290">
        <f t="shared" si="41"/>
        <v>300</v>
      </c>
      <c r="O290" t="e">
        <f t="shared" si="42"/>
        <v>#REF!</v>
      </c>
      <c r="Q290" t="e">
        <f t="shared" si="39"/>
        <v>#REF!</v>
      </c>
      <c r="S290" t="e">
        <f t="shared" si="43"/>
        <v>#REF!</v>
      </c>
    </row>
    <row r="291" spans="1:19" x14ac:dyDescent="0.3">
      <c r="A291" s="12">
        <v>40923</v>
      </c>
      <c r="B291">
        <f>Sunrise_set!AE292</f>
        <v>848</v>
      </c>
      <c r="C291">
        <f>Sunrise_set!AF292</f>
        <v>1605</v>
      </c>
      <c r="D291" s="36" t="e">
        <f t="shared" si="36"/>
        <v>#REF!</v>
      </c>
      <c r="E291" s="36" t="e">
        <f t="shared" si="37"/>
        <v>#REF!</v>
      </c>
      <c r="G291" s="11"/>
      <c r="H291" s="11"/>
      <c r="I291">
        <f t="shared" si="38"/>
        <v>660</v>
      </c>
      <c r="J291">
        <f t="shared" si="40"/>
        <v>1800</v>
      </c>
      <c r="L291">
        <f t="shared" si="41"/>
        <v>300</v>
      </c>
      <c r="O291" t="e">
        <f t="shared" si="42"/>
        <v>#REF!</v>
      </c>
      <c r="Q291" t="e">
        <f t="shared" si="39"/>
        <v>#REF!</v>
      </c>
      <c r="S291" t="e">
        <f t="shared" si="43"/>
        <v>#REF!</v>
      </c>
    </row>
    <row r="292" spans="1:19" x14ac:dyDescent="0.3">
      <c r="A292" s="12">
        <v>40924</v>
      </c>
      <c r="B292">
        <f>Sunrise_set!AE293</f>
        <v>846</v>
      </c>
      <c r="C292">
        <f>Sunrise_set!AF293</f>
        <v>1607</v>
      </c>
      <c r="D292" s="36" t="e">
        <f t="shared" si="36"/>
        <v>#REF!</v>
      </c>
      <c r="E292" s="36" t="e">
        <f t="shared" si="37"/>
        <v>#REF!</v>
      </c>
      <c r="G292" s="11"/>
      <c r="H292" s="11"/>
      <c r="I292">
        <f t="shared" si="38"/>
        <v>660</v>
      </c>
      <c r="J292">
        <f t="shared" si="40"/>
        <v>1800</v>
      </c>
      <c r="L292">
        <f t="shared" si="41"/>
        <v>300</v>
      </c>
      <c r="O292" t="e">
        <f t="shared" si="42"/>
        <v>#REF!</v>
      </c>
      <c r="Q292" t="e">
        <f t="shared" si="39"/>
        <v>#REF!</v>
      </c>
      <c r="S292" t="e">
        <f t="shared" si="43"/>
        <v>#REF!</v>
      </c>
    </row>
    <row r="293" spans="1:19" x14ac:dyDescent="0.3">
      <c r="A293" s="12">
        <v>40925</v>
      </c>
      <c r="B293">
        <f>Sunrise_set!AE294</f>
        <v>845</v>
      </c>
      <c r="C293">
        <f>Sunrise_set!AF294</f>
        <v>1609</v>
      </c>
      <c r="D293" s="36" t="e">
        <f t="shared" si="36"/>
        <v>#REF!</v>
      </c>
      <c r="E293" s="36" t="e">
        <f t="shared" si="37"/>
        <v>#REF!</v>
      </c>
      <c r="G293" s="11"/>
      <c r="H293" s="11"/>
      <c r="I293">
        <f t="shared" si="38"/>
        <v>660</v>
      </c>
      <c r="J293">
        <f t="shared" si="40"/>
        <v>1800</v>
      </c>
      <c r="L293">
        <f t="shared" si="41"/>
        <v>300</v>
      </c>
      <c r="O293" t="e">
        <f t="shared" si="42"/>
        <v>#REF!</v>
      </c>
      <c r="Q293" t="e">
        <f t="shared" si="39"/>
        <v>#REF!</v>
      </c>
      <c r="S293" t="e">
        <f t="shared" si="43"/>
        <v>#REF!</v>
      </c>
    </row>
    <row r="294" spans="1:19" x14ac:dyDescent="0.3">
      <c r="A294" s="12">
        <v>40926</v>
      </c>
      <c r="B294">
        <f>Sunrise_set!AE295</f>
        <v>844</v>
      </c>
      <c r="C294">
        <f>Sunrise_set!AF295</f>
        <v>1611</v>
      </c>
      <c r="D294" s="36" t="e">
        <f t="shared" si="36"/>
        <v>#REF!</v>
      </c>
      <c r="E294" s="36" t="e">
        <f t="shared" si="37"/>
        <v>#REF!</v>
      </c>
      <c r="G294" s="11"/>
      <c r="H294" s="11"/>
      <c r="I294">
        <f t="shared" si="38"/>
        <v>660</v>
      </c>
      <c r="J294">
        <f t="shared" si="40"/>
        <v>1800</v>
      </c>
      <c r="L294">
        <f t="shared" si="41"/>
        <v>300</v>
      </c>
      <c r="O294" t="e">
        <f t="shared" si="42"/>
        <v>#REF!</v>
      </c>
      <c r="Q294" t="e">
        <f t="shared" si="39"/>
        <v>#REF!</v>
      </c>
      <c r="S294" t="e">
        <f t="shared" si="43"/>
        <v>#REF!</v>
      </c>
    </row>
    <row r="295" spans="1:19" x14ac:dyDescent="0.3">
      <c r="A295" s="12">
        <v>40927</v>
      </c>
      <c r="B295">
        <f>Sunrise_set!AE296</f>
        <v>842</v>
      </c>
      <c r="C295">
        <f>Sunrise_set!AF296</f>
        <v>1613</v>
      </c>
      <c r="D295" s="36" t="e">
        <f t="shared" si="36"/>
        <v>#REF!</v>
      </c>
      <c r="E295" s="36" t="e">
        <f t="shared" si="37"/>
        <v>#REF!</v>
      </c>
      <c r="G295" s="11"/>
      <c r="H295" s="11"/>
      <c r="I295">
        <f t="shared" si="38"/>
        <v>660</v>
      </c>
      <c r="J295">
        <f t="shared" si="40"/>
        <v>1800</v>
      </c>
      <c r="L295">
        <f t="shared" si="41"/>
        <v>300</v>
      </c>
      <c r="O295" t="e">
        <f t="shared" si="42"/>
        <v>#REF!</v>
      </c>
      <c r="Q295" t="e">
        <f t="shared" si="39"/>
        <v>#REF!</v>
      </c>
      <c r="S295" t="e">
        <f t="shared" si="43"/>
        <v>#REF!</v>
      </c>
    </row>
    <row r="296" spans="1:19" x14ac:dyDescent="0.3">
      <c r="A296" s="12">
        <v>40928</v>
      </c>
      <c r="B296">
        <f>Sunrise_set!AE297</f>
        <v>841</v>
      </c>
      <c r="C296">
        <f>Sunrise_set!AF297</f>
        <v>1615</v>
      </c>
      <c r="D296" s="36" t="e">
        <f t="shared" si="36"/>
        <v>#REF!</v>
      </c>
      <c r="E296" s="36" t="e">
        <f t="shared" si="37"/>
        <v>#REF!</v>
      </c>
      <c r="G296" s="11"/>
      <c r="H296" s="11"/>
      <c r="I296">
        <f t="shared" si="38"/>
        <v>660</v>
      </c>
      <c r="J296">
        <f t="shared" si="40"/>
        <v>1800</v>
      </c>
      <c r="L296">
        <f t="shared" si="41"/>
        <v>300</v>
      </c>
      <c r="O296" t="e">
        <f t="shared" si="42"/>
        <v>#REF!</v>
      </c>
      <c r="Q296" t="e">
        <f t="shared" si="39"/>
        <v>#REF!</v>
      </c>
      <c r="S296" t="e">
        <f t="shared" si="43"/>
        <v>#REF!</v>
      </c>
    </row>
    <row r="297" spans="1:19" x14ac:dyDescent="0.3">
      <c r="A297" s="12">
        <v>40929</v>
      </c>
      <c r="B297">
        <f>Sunrise_set!AE298</f>
        <v>839</v>
      </c>
      <c r="C297">
        <f>Sunrise_set!AF298</f>
        <v>1618</v>
      </c>
      <c r="D297" s="36" t="e">
        <f t="shared" si="36"/>
        <v>#REF!</v>
      </c>
      <c r="E297" s="36" t="e">
        <f t="shared" si="37"/>
        <v>#REF!</v>
      </c>
      <c r="G297" s="11"/>
      <c r="H297" s="11"/>
      <c r="I297">
        <f t="shared" si="38"/>
        <v>660</v>
      </c>
      <c r="J297">
        <f t="shared" si="40"/>
        <v>1800</v>
      </c>
      <c r="L297">
        <f t="shared" si="41"/>
        <v>300</v>
      </c>
      <c r="O297" t="e">
        <f t="shared" si="42"/>
        <v>#REF!</v>
      </c>
      <c r="Q297" t="e">
        <f t="shared" si="39"/>
        <v>#REF!</v>
      </c>
      <c r="S297" t="e">
        <f t="shared" si="43"/>
        <v>#REF!</v>
      </c>
    </row>
    <row r="298" spans="1:19" x14ac:dyDescent="0.3">
      <c r="A298" s="12">
        <v>40930</v>
      </c>
      <c r="B298">
        <f>Sunrise_set!AE299</f>
        <v>838</v>
      </c>
      <c r="C298">
        <f>Sunrise_set!AF299</f>
        <v>1620</v>
      </c>
      <c r="D298" s="36" t="e">
        <f t="shared" si="36"/>
        <v>#REF!</v>
      </c>
      <c r="E298" s="36" t="e">
        <f t="shared" si="37"/>
        <v>#REF!</v>
      </c>
      <c r="G298" s="11"/>
      <c r="H298" s="11"/>
      <c r="I298">
        <f t="shared" si="38"/>
        <v>660</v>
      </c>
      <c r="J298">
        <f t="shared" si="40"/>
        <v>1800</v>
      </c>
      <c r="L298">
        <f t="shared" si="41"/>
        <v>300</v>
      </c>
      <c r="O298" t="e">
        <f t="shared" si="42"/>
        <v>#REF!</v>
      </c>
      <c r="Q298" t="e">
        <f t="shared" si="39"/>
        <v>#REF!</v>
      </c>
      <c r="S298" t="e">
        <f t="shared" si="43"/>
        <v>#REF!</v>
      </c>
    </row>
    <row r="299" spans="1:19" x14ac:dyDescent="0.3">
      <c r="A299" s="12">
        <v>40931</v>
      </c>
      <c r="B299">
        <f>Sunrise_set!AE300</f>
        <v>836</v>
      </c>
      <c r="C299">
        <f>Sunrise_set!AF300</f>
        <v>1622</v>
      </c>
      <c r="D299" s="36" t="e">
        <f t="shared" si="36"/>
        <v>#REF!</v>
      </c>
      <c r="E299" s="36" t="e">
        <f t="shared" si="37"/>
        <v>#REF!</v>
      </c>
      <c r="G299" s="11"/>
      <c r="H299" s="11"/>
      <c r="I299">
        <f t="shared" si="38"/>
        <v>660</v>
      </c>
      <c r="J299">
        <f t="shared" si="40"/>
        <v>1800</v>
      </c>
      <c r="L299">
        <f t="shared" si="41"/>
        <v>300</v>
      </c>
      <c r="O299" t="e">
        <f t="shared" si="42"/>
        <v>#REF!</v>
      </c>
      <c r="Q299" t="e">
        <f t="shared" si="39"/>
        <v>#REF!</v>
      </c>
      <c r="S299" t="e">
        <f t="shared" si="43"/>
        <v>#REF!</v>
      </c>
    </row>
    <row r="300" spans="1:19" x14ac:dyDescent="0.3">
      <c r="A300" s="12">
        <v>40932</v>
      </c>
      <c r="B300">
        <f>Sunrise_set!AE301</f>
        <v>834</v>
      </c>
      <c r="C300">
        <f>Sunrise_set!AF301</f>
        <v>1624</v>
      </c>
      <c r="D300" s="36" t="e">
        <f t="shared" si="36"/>
        <v>#REF!</v>
      </c>
      <c r="E300" s="36" t="e">
        <f t="shared" si="37"/>
        <v>#REF!</v>
      </c>
      <c r="G300" s="11"/>
      <c r="H300" s="11"/>
      <c r="I300">
        <f t="shared" si="38"/>
        <v>660</v>
      </c>
      <c r="J300">
        <f t="shared" si="40"/>
        <v>1800</v>
      </c>
      <c r="L300">
        <f t="shared" si="41"/>
        <v>300</v>
      </c>
      <c r="O300" t="e">
        <f t="shared" si="42"/>
        <v>#REF!</v>
      </c>
      <c r="Q300" t="e">
        <f t="shared" si="39"/>
        <v>#REF!</v>
      </c>
      <c r="S300" t="e">
        <f t="shared" si="43"/>
        <v>#REF!</v>
      </c>
    </row>
    <row r="301" spans="1:19" x14ac:dyDescent="0.3">
      <c r="A301" s="12">
        <v>40933</v>
      </c>
      <c r="B301">
        <f>Sunrise_set!AE302</f>
        <v>833</v>
      </c>
      <c r="C301">
        <f>Sunrise_set!AF302</f>
        <v>1626</v>
      </c>
      <c r="D301" s="36" t="e">
        <f t="shared" si="36"/>
        <v>#REF!</v>
      </c>
      <c r="E301" s="36" t="e">
        <f t="shared" si="37"/>
        <v>#REF!</v>
      </c>
      <c r="G301" s="11"/>
      <c r="H301" s="11"/>
      <c r="I301">
        <f t="shared" si="38"/>
        <v>660</v>
      </c>
      <c r="J301">
        <f t="shared" si="40"/>
        <v>1800</v>
      </c>
      <c r="L301">
        <f t="shared" si="41"/>
        <v>300</v>
      </c>
      <c r="O301" t="e">
        <f t="shared" si="42"/>
        <v>#REF!</v>
      </c>
      <c r="Q301" t="e">
        <f t="shared" si="39"/>
        <v>#REF!</v>
      </c>
      <c r="S301" t="e">
        <f t="shared" si="43"/>
        <v>#REF!</v>
      </c>
    </row>
    <row r="302" spans="1:19" x14ac:dyDescent="0.3">
      <c r="A302" s="12">
        <v>40934</v>
      </c>
      <c r="B302">
        <f>Sunrise_set!AE303</f>
        <v>831</v>
      </c>
      <c r="C302">
        <f>Sunrise_set!AF303</f>
        <v>1629</v>
      </c>
      <c r="D302" s="36" t="e">
        <f t="shared" si="36"/>
        <v>#REF!</v>
      </c>
      <c r="E302" s="36" t="e">
        <f t="shared" si="37"/>
        <v>#REF!</v>
      </c>
      <c r="G302" s="11"/>
      <c r="H302" s="11"/>
      <c r="I302">
        <f t="shared" si="38"/>
        <v>660</v>
      </c>
      <c r="J302">
        <f t="shared" si="40"/>
        <v>1800</v>
      </c>
      <c r="L302">
        <f t="shared" si="41"/>
        <v>300</v>
      </c>
      <c r="O302" t="e">
        <f t="shared" si="42"/>
        <v>#REF!</v>
      </c>
      <c r="Q302" t="e">
        <f t="shared" si="39"/>
        <v>#REF!</v>
      </c>
      <c r="S302" t="e">
        <f t="shared" si="43"/>
        <v>#REF!</v>
      </c>
    </row>
    <row r="303" spans="1:19" x14ac:dyDescent="0.3">
      <c r="A303" s="12">
        <v>40935</v>
      </c>
      <c r="B303">
        <f>Sunrise_set!AE304</f>
        <v>829</v>
      </c>
      <c r="C303">
        <f>Sunrise_set!AF304</f>
        <v>1631</v>
      </c>
      <c r="D303" s="36" t="e">
        <f t="shared" si="36"/>
        <v>#REF!</v>
      </c>
      <c r="E303" s="36" t="e">
        <f t="shared" si="37"/>
        <v>#REF!</v>
      </c>
      <c r="G303" s="11"/>
      <c r="H303" s="11"/>
      <c r="I303">
        <f t="shared" si="38"/>
        <v>660</v>
      </c>
      <c r="J303">
        <f t="shared" si="40"/>
        <v>1800</v>
      </c>
      <c r="L303">
        <f t="shared" si="41"/>
        <v>300</v>
      </c>
      <c r="O303" t="e">
        <f t="shared" si="42"/>
        <v>#REF!</v>
      </c>
      <c r="Q303" t="e">
        <f t="shared" si="39"/>
        <v>#REF!</v>
      </c>
      <c r="S303" t="e">
        <f t="shared" si="43"/>
        <v>#REF!</v>
      </c>
    </row>
    <row r="304" spans="1:19" x14ac:dyDescent="0.3">
      <c r="A304" s="12">
        <v>40936</v>
      </c>
      <c r="B304">
        <f>Sunrise_set!AE305</f>
        <v>827</v>
      </c>
      <c r="C304">
        <f>Sunrise_set!AF305</f>
        <v>1633</v>
      </c>
      <c r="D304" s="36" t="e">
        <f t="shared" si="36"/>
        <v>#REF!</v>
      </c>
      <c r="E304" s="36" t="e">
        <f t="shared" si="37"/>
        <v>#REF!</v>
      </c>
      <c r="G304" s="11"/>
      <c r="H304" s="11"/>
      <c r="I304">
        <f t="shared" si="38"/>
        <v>660</v>
      </c>
      <c r="J304">
        <f t="shared" si="40"/>
        <v>1800</v>
      </c>
      <c r="L304">
        <f t="shared" si="41"/>
        <v>300</v>
      </c>
      <c r="O304" t="e">
        <f t="shared" si="42"/>
        <v>#REF!</v>
      </c>
      <c r="Q304" t="e">
        <f t="shared" si="39"/>
        <v>#REF!</v>
      </c>
      <c r="S304" t="e">
        <f t="shared" si="43"/>
        <v>#REF!</v>
      </c>
    </row>
    <row r="305" spans="1:19" x14ac:dyDescent="0.3">
      <c r="A305" s="12">
        <v>40937</v>
      </c>
      <c r="B305">
        <f>Sunrise_set!AE306</f>
        <v>825</v>
      </c>
      <c r="C305">
        <f>Sunrise_set!AF306</f>
        <v>1635</v>
      </c>
      <c r="D305" s="36" t="e">
        <f t="shared" si="36"/>
        <v>#REF!</v>
      </c>
      <c r="E305" s="36" t="e">
        <f t="shared" si="37"/>
        <v>#REF!</v>
      </c>
      <c r="G305" s="11"/>
      <c r="H305" s="11"/>
      <c r="I305">
        <f t="shared" si="38"/>
        <v>660</v>
      </c>
      <c r="J305">
        <f t="shared" si="40"/>
        <v>1800</v>
      </c>
      <c r="L305">
        <f t="shared" si="41"/>
        <v>300</v>
      </c>
      <c r="O305" t="e">
        <f t="shared" si="42"/>
        <v>#REF!</v>
      </c>
      <c r="Q305" t="e">
        <f t="shared" si="39"/>
        <v>#REF!</v>
      </c>
      <c r="S305" t="e">
        <f t="shared" si="43"/>
        <v>#REF!</v>
      </c>
    </row>
    <row r="306" spans="1:19" x14ac:dyDescent="0.3">
      <c r="A306" s="12">
        <v>40938</v>
      </c>
      <c r="B306">
        <f>Sunrise_set!AE307</f>
        <v>823</v>
      </c>
      <c r="C306">
        <f>Sunrise_set!AF307</f>
        <v>1638</v>
      </c>
      <c r="D306" s="36" t="e">
        <f t="shared" si="36"/>
        <v>#REF!</v>
      </c>
      <c r="E306" s="36" t="e">
        <f t="shared" si="37"/>
        <v>#REF!</v>
      </c>
      <c r="G306" s="11"/>
      <c r="H306" s="11"/>
      <c r="I306">
        <f t="shared" si="38"/>
        <v>660</v>
      </c>
      <c r="J306">
        <f t="shared" si="40"/>
        <v>1800</v>
      </c>
      <c r="L306">
        <f t="shared" si="41"/>
        <v>300</v>
      </c>
      <c r="O306" t="e">
        <f t="shared" si="42"/>
        <v>#REF!</v>
      </c>
      <c r="Q306" t="e">
        <f t="shared" si="39"/>
        <v>#REF!</v>
      </c>
      <c r="S306" t="e">
        <f t="shared" si="43"/>
        <v>#REF!</v>
      </c>
    </row>
    <row r="307" spans="1:19" x14ac:dyDescent="0.3">
      <c r="A307" s="12">
        <v>40939</v>
      </c>
      <c r="B307">
        <f>Sunrise_set!AE308</f>
        <v>821</v>
      </c>
      <c r="C307">
        <f>Sunrise_set!AF308</f>
        <v>1640</v>
      </c>
      <c r="D307" s="36" t="e">
        <f t="shared" si="36"/>
        <v>#REF!</v>
      </c>
      <c r="E307" s="36" t="e">
        <f t="shared" si="37"/>
        <v>#REF!</v>
      </c>
      <c r="G307" s="11"/>
      <c r="H307" s="11"/>
      <c r="I307">
        <f t="shared" si="38"/>
        <v>660</v>
      </c>
      <c r="J307">
        <f t="shared" si="40"/>
        <v>1800</v>
      </c>
      <c r="L307">
        <f t="shared" si="41"/>
        <v>300</v>
      </c>
      <c r="O307" t="e">
        <f t="shared" si="42"/>
        <v>#REF!</v>
      </c>
      <c r="Q307" t="e">
        <f t="shared" si="39"/>
        <v>#REF!</v>
      </c>
      <c r="S307" t="e">
        <f t="shared" si="43"/>
        <v>#REF!</v>
      </c>
    </row>
    <row r="308" spans="1:19" x14ac:dyDescent="0.3">
      <c r="A308" s="12">
        <v>40940</v>
      </c>
      <c r="B308">
        <f>Sunrise_set!AE309</f>
        <v>819</v>
      </c>
      <c r="C308">
        <f>Sunrise_set!AF309</f>
        <v>1642</v>
      </c>
      <c r="D308" s="36" t="e">
        <f t="shared" si="36"/>
        <v>#REF!</v>
      </c>
      <c r="E308" s="36" t="e">
        <f t="shared" si="37"/>
        <v>#REF!</v>
      </c>
      <c r="G308" s="11"/>
      <c r="H308" s="11"/>
      <c r="I308">
        <f t="shared" si="38"/>
        <v>660</v>
      </c>
      <c r="J308">
        <f t="shared" si="40"/>
        <v>1800</v>
      </c>
      <c r="L308">
        <f t="shared" si="41"/>
        <v>300</v>
      </c>
      <c r="O308" t="e">
        <f t="shared" si="42"/>
        <v>#REF!</v>
      </c>
      <c r="Q308" t="e">
        <f t="shared" si="39"/>
        <v>#REF!</v>
      </c>
      <c r="S308" t="e">
        <f t="shared" si="43"/>
        <v>#REF!</v>
      </c>
    </row>
    <row r="309" spans="1:19" x14ac:dyDescent="0.3">
      <c r="A309" s="12">
        <v>40941</v>
      </c>
      <c r="B309">
        <f>Sunrise_set!AE310</f>
        <v>817</v>
      </c>
      <c r="C309">
        <f>Sunrise_set!AF310</f>
        <v>1645</v>
      </c>
      <c r="D309" s="36" t="e">
        <f t="shared" si="36"/>
        <v>#REF!</v>
      </c>
      <c r="E309" s="36" t="e">
        <f t="shared" si="37"/>
        <v>#REF!</v>
      </c>
      <c r="G309" s="11"/>
      <c r="H309" s="11"/>
      <c r="I309">
        <f t="shared" si="38"/>
        <v>660</v>
      </c>
      <c r="J309">
        <f t="shared" si="40"/>
        <v>1800</v>
      </c>
      <c r="L309">
        <f t="shared" si="41"/>
        <v>300</v>
      </c>
      <c r="O309" t="e">
        <f t="shared" si="42"/>
        <v>#REF!</v>
      </c>
      <c r="Q309" t="e">
        <f t="shared" si="39"/>
        <v>#REF!</v>
      </c>
      <c r="S309" t="e">
        <f t="shared" si="43"/>
        <v>#REF!</v>
      </c>
    </row>
    <row r="310" spans="1:19" x14ac:dyDescent="0.3">
      <c r="A310" s="12">
        <v>40942</v>
      </c>
      <c r="B310">
        <f>Sunrise_set!AE311</f>
        <v>815</v>
      </c>
      <c r="C310">
        <f>Sunrise_set!AF311</f>
        <v>1647</v>
      </c>
      <c r="D310" s="36" t="e">
        <f t="shared" si="36"/>
        <v>#REF!</v>
      </c>
      <c r="E310" s="36" t="e">
        <f t="shared" si="37"/>
        <v>#REF!</v>
      </c>
      <c r="G310" s="11"/>
      <c r="H310" s="11"/>
      <c r="I310">
        <f t="shared" si="38"/>
        <v>660</v>
      </c>
      <c r="J310">
        <f t="shared" si="40"/>
        <v>1800</v>
      </c>
      <c r="L310">
        <f t="shared" si="41"/>
        <v>300</v>
      </c>
      <c r="O310" t="e">
        <f t="shared" si="42"/>
        <v>#REF!</v>
      </c>
      <c r="Q310" t="e">
        <f t="shared" si="39"/>
        <v>#REF!</v>
      </c>
      <c r="S310" t="e">
        <f t="shared" si="43"/>
        <v>#REF!</v>
      </c>
    </row>
    <row r="311" spans="1:19" x14ac:dyDescent="0.3">
      <c r="A311" s="12">
        <v>40943</v>
      </c>
      <c r="B311">
        <f>Sunrise_set!AE312</f>
        <v>813</v>
      </c>
      <c r="C311">
        <f>Sunrise_set!AF312</f>
        <v>1649</v>
      </c>
      <c r="D311" s="36" t="e">
        <f t="shared" si="36"/>
        <v>#REF!</v>
      </c>
      <c r="E311" s="36" t="e">
        <f t="shared" si="37"/>
        <v>#REF!</v>
      </c>
      <c r="G311" s="11"/>
      <c r="H311" s="11"/>
      <c r="I311">
        <f t="shared" si="38"/>
        <v>660</v>
      </c>
      <c r="J311">
        <f t="shared" si="40"/>
        <v>1800</v>
      </c>
      <c r="L311">
        <f t="shared" si="41"/>
        <v>300</v>
      </c>
      <c r="O311" t="e">
        <f t="shared" si="42"/>
        <v>#REF!</v>
      </c>
      <c r="Q311" t="e">
        <f t="shared" si="39"/>
        <v>#REF!</v>
      </c>
      <c r="S311" t="e">
        <f t="shared" si="43"/>
        <v>#REF!</v>
      </c>
    </row>
    <row r="312" spans="1:19" x14ac:dyDescent="0.3">
      <c r="A312" s="12">
        <v>40944</v>
      </c>
      <c r="B312">
        <f>Sunrise_set!AE313</f>
        <v>811</v>
      </c>
      <c r="C312">
        <f>Sunrise_set!AF313</f>
        <v>1652</v>
      </c>
      <c r="D312" s="36" t="e">
        <f t="shared" si="36"/>
        <v>#REF!</v>
      </c>
      <c r="E312" s="36" t="e">
        <f t="shared" si="37"/>
        <v>#REF!</v>
      </c>
      <c r="G312" s="11"/>
      <c r="H312" s="11"/>
      <c r="I312">
        <f t="shared" si="38"/>
        <v>660</v>
      </c>
      <c r="J312">
        <f t="shared" si="40"/>
        <v>1800</v>
      </c>
      <c r="L312">
        <f t="shared" si="41"/>
        <v>300</v>
      </c>
      <c r="O312" t="e">
        <f t="shared" si="42"/>
        <v>#REF!</v>
      </c>
      <c r="Q312" t="e">
        <f t="shared" si="39"/>
        <v>#REF!</v>
      </c>
      <c r="S312" t="e">
        <f t="shared" si="43"/>
        <v>#REF!</v>
      </c>
    </row>
    <row r="313" spans="1:19" x14ac:dyDescent="0.3">
      <c r="A313" s="12">
        <v>40945</v>
      </c>
      <c r="B313">
        <f>Sunrise_set!AE314</f>
        <v>809</v>
      </c>
      <c r="C313">
        <f>Sunrise_set!AF314</f>
        <v>1654</v>
      </c>
      <c r="D313" s="36" t="e">
        <f t="shared" si="36"/>
        <v>#REF!</v>
      </c>
      <c r="E313" s="36" t="e">
        <f t="shared" si="37"/>
        <v>#REF!</v>
      </c>
      <c r="G313" s="11"/>
      <c r="H313" s="11"/>
      <c r="I313">
        <f t="shared" si="38"/>
        <v>660</v>
      </c>
      <c r="J313">
        <f t="shared" si="40"/>
        <v>1800</v>
      </c>
      <c r="L313">
        <f t="shared" si="41"/>
        <v>300</v>
      </c>
      <c r="O313" t="e">
        <f t="shared" si="42"/>
        <v>#REF!</v>
      </c>
      <c r="Q313" t="e">
        <f t="shared" si="39"/>
        <v>#REF!</v>
      </c>
      <c r="S313" t="e">
        <f t="shared" si="43"/>
        <v>#REF!</v>
      </c>
    </row>
    <row r="314" spans="1:19" x14ac:dyDescent="0.3">
      <c r="A314" s="12">
        <v>40946</v>
      </c>
      <c r="B314">
        <f>Sunrise_set!AE315</f>
        <v>807</v>
      </c>
      <c r="C314">
        <f>Sunrise_set!AF315</f>
        <v>1656</v>
      </c>
      <c r="D314" s="36" t="e">
        <f t="shared" si="36"/>
        <v>#REF!</v>
      </c>
      <c r="E314" s="36" t="e">
        <f t="shared" si="37"/>
        <v>#REF!</v>
      </c>
      <c r="G314" s="11"/>
      <c r="H314" s="11"/>
      <c r="I314">
        <f t="shared" si="38"/>
        <v>660</v>
      </c>
      <c r="J314">
        <f t="shared" si="40"/>
        <v>1800</v>
      </c>
      <c r="L314">
        <f t="shared" si="41"/>
        <v>300</v>
      </c>
      <c r="O314" t="e">
        <f t="shared" si="42"/>
        <v>#REF!</v>
      </c>
      <c r="Q314" t="e">
        <f t="shared" si="39"/>
        <v>#REF!</v>
      </c>
      <c r="S314" t="e">
        <f t="shared" si="43"/>
        <v>#REF!</v>
      </c>
    </row>
    <row r="315" spans="1:19" x14ac:dyDescent="0.3">
      <c r="A315" s="12">
        <v>40947</v>
      </c>
      <c r="B315">
        <f>Sunrise_set!AE316</f>
        <v>804</v>
      </c>
      <c r="C315">
        <f>Sunrise_set!AF316</f>
        <v>1659</v>
      </c>
      <c r="D315" s="36" t="e">
        <f t="shared" si="36"/>
        <v>#REF!</v>
      </c>
      <c r="E315" s="36" t="e">
        <f t="shared" si="37"/>
        <v>#REF!</v>
      </c>
      <c r="G315" s="11"/>
      <c r="H315" s="11"/>
      <c r="I315">
        <f t="shared" si="38"/>
        <v>660</v>
      </c>
      <c r="J315">
        <f t="shared" si="40"/>
        <v>1800</v>
      </c>
      <c r="L315">
        <f t="shared" si="41"/>
        <v>300</v>
      </c>
      <c r="O315" t="e">
        <f t="shared" si="42"/>
        <v>#REF!</v>
      </c>
      <c r="Q315" t="e">
        <f t="shared" si="39"/>
        <v>#REF!</v>
      </c>
      <c r="S315" t="e">
        <f t="shared" si="43"/>
        <v>#REF!</v>
      </c>
    </row>
    <row r="316" spans="1:19" x14ac:dyDescent="0.3">
      <c r="A316" s="12">
        <v>40948</v>
      </c>
      <c r="B316">
        <f>Sunrise_set!AE317</f>
        <v>802</v>
      </c>
      <c r="C316">
        <f>Sunrise_set!AF317</f>
        <v>1701</v>
      </c>
      <c r="D316" s="36" t="e">
        <f t="shared" si="36"/>
        <v>#REF!</v>
      </c>
      <c r="E316" s="36" t="e">
        <f t="shared" si="37"/>
        <v>#REF!</v>
      </c>
      <c r="G316" s="11"/>
      <c r="H316" s="11"/>
      <c r="I316">
        <f t="shared" si="38"/>
        <v>660</v>
      </c>
      <c r="J316">
        <f t="shared" si="40"/>
        <v>1800</v>
      </c>
      <c r="L316">
        <f t="shared" si="41"/>
        <v>300</v>
      </c>
      <c r="O316" t="e">
        <f t="shared" si="42"/>
        <v>#REF!</v>
      </c>
      <c r="Q316" t="e">
        <f t="shared" si="39"/>
        <v>#REF!</v>
      </c>
      <c r="S316" t="e">
        <f t="shared" si="43"/>
        <v>#REF!</v>
      </c>
    </row>
    <row r="317" spans="1:19" x14ac:dyDescent="0.3">
      <c r="A317" s="12">
        <v>40949</v>
      </c>
      <c r="B317">
        <f>Sunrise_set!AE318</f>
        <v>800</v>
      </c>
      <c r="C317">
        <f>Sunrise_set!AF318</f>
        <v>1703</v>
      </c>
      <c r="D317" s="36" t="e">
        <f t="shared" si="36"/>
        <v>#REF!</v>
      </c>
      <c r="E317" s="36" t="e">
        <f t="shared" si="37"/>
        <v>#REF!</v>
      </c>
      <c r="G317" s="11"/>
      <c r="H317" s="11"/>
      <c r="I317">
        <f t="shared" si="38"/>
        <v>660</v>
      </c>
      <c r="J317">
        <f t="shared" si="40"/>
        <v>1800</v>
      </c>
      <c r="L317">
        <f t="shared" si="41"/>
        <v>300</v>
      </c>
      <c r="O317" t="e">
        <f t="shared" si="42"/>
        <v>#REF!</v>
      </c>
      <c r="Q317" t="e">
        <f t="shared" si="39"/>
        <v>#REF!</v>
      </c>
      <c r="S317" t="e">
        <f t="shared" si="43"/>
        <v>#REF!</v>
      </c>
    </row>
    <row r="318" spans="1:19" x14ac:dyDescent="0.3">
      <c r="A318" s="12">
        <v>40950</v>
      </c>
      <c r="B318">
        <f>Sunrise_set!AE319</f>
        <v>758</v>
      </c>
      <c r="C318">
        <f>Sunrise_set!AF319</f>
        <v>1706</v>
      </c>
      <c r="D318" s="36" t="e">
        <f t="shared" si="36"/>
        <v>#REF!</v>
      </c>
      <c r="E318" s="36" t="e">
        <f t="shared" si="37"/>
        <v>#REF!</v>
      </c>
      <c r="G318" s="11"/>
      <c r="H318" s="11"/>
      <c r="I318">
        <f t="shared" si="38"/>
        <v>660</v>
      </c>
      <c r="J318">
        <f t="shared" si="40"/>
        <v>1800</v>
      </c>
      <c r="L318">
        <f t="shared" si="41"/>
        <v>300</v>
      </c>
      <c r="O318" t="e">
        <f t="shared" si="42"/>
        <v>#REF!</v>
      </c>
      <c r="Q318" t="e">
        <f t="shared" si="39"/>
        <v>#REF!</v>
      </c>
      <c r="S318" t="e">
        <f t="shared" si="43"/>
        <v>#REF!</v>
      </c>
    </row>
    <row r="319" spans="1:19" x14ac:dyDescent="0.3">
      <c r="A319" s="12">
        <v>40951</v>
      </c>
      <c r="B319">
        <f>Sunrise_set!AE320</f>
        <v>755</v>
      </c>
      <c r="C319">
        <f>Sunrise_set!AF320</f>
        <v>1708</v>
      </c>
      <c r="D319" s="36" t="e">
        <f t="shared" si="36"/>
        <v>#REF!</v>
      </c>
      <c r="E319" s="36" t="e">
        <f t="shared" si="37"/>
        <v>#REF!</v>
      </c>
      <c r="G319" s="11"/>
      <c r="H319" s="11"/>
      <c r="I319">
        <f t="shared" si="38"/>
        <v>660</v>
      </c>
      <c r="J319">
        <f t="shared" si="40"/>
        <v>1800</v>
      </c>
      <c r="L319">
        <f t="shared" si="41"/>
        <v>300</v>
      </c>
      <c r="O319" t="e">
        <f t="shared" si="42"/>
        <v>#REF!</v>
      </c>
      <c r="Q319" t="e">
        <f t="shared" si="39"/>
        <v>#REF!</v>
      </c>
      <c r="S319" t="e">
        <f t="shared" si="43"/>
        <v>#REF!</v>
      </c>
    </row>
    <row r="320" spans="1:19" x14ac:dyDescent="0.3">
      <c r="A320" s="12">
        <v>40952</v>
      </c>
      <c r="B320">
        <f>Sunrise_set!AE321</f>
        <v>753</v>
      </c>
      <c r="C320">
        <f>Sunrise_set!AF321</f>
        <v>1710</v>
      </c>
      <c r="D320" s="36" t="e">
        <f t="shared" si="36"/>
        <v>#REF!</v>
      </c>
      <c r="E320" s="36" t="e">
        <f t="shared" si="37"/>
        <v>#REF!</v>
      </c>
      <c r="G320" s="11"/>
      <c r="H320" s="11"/>
      <c r="I320">
        <f t="shared" si="38"/>
        <v>660</v>
      </c>
      <c r="J320">
        <f t="shared" si="40"/>
        <v>1800</v>
      </c>
      <c r="L320">
        <f t="shared" si="41"/>
        <v>300</v>
      </c>
      <c r="O320" t="e">
        <f t="shared" si="42"/>
        <v>#REF!</v>
      </c>
      <c r="Q320" t="e">
        <f t="shared" si="39"/>
        <v>#REF!</v>
      </c>
      <c r="S320" t="e">
        <f t="shared" si="43"/>
        <v>#REF!</v>
      </c>
    </row>
    <row r="321" spans="1:19" x14ac:dyDescent="0.3">
      <c r="A321" s="12">
        <v>40953</v>
      </c>
      <c r="B321">
        <f>Sunrise_set!AE322</f>
        <v>751</v>
      </c>
      <c r="C321">
        <f>Sunrise_set!AF322</f>
        <v>1713</v>
      </c>
      <c r="D321" s="36" t="e">
        <f t="shared" si="36"/>
        <v>#REF!</v>
      </c>
      <c r="E321" s="36" t="e">
        <f t="shared" si="37"/>
        <v>#REF!</v>
      </c>
      <c r="G321" s="11"/>
      <c r="H321" s="11"/>
      <c r="I321">
        <f t="shared" si="38"/>
        <v>660</v>
      </c>
      <c r="J321">
        <f t="shared" si="40"/>
        <v>1800</v>
      </c>
      <c r="L321">
        <f t="shared" si="41"/>
        <v>300</v>
      </c>
      <c r="O321" t="e">
        <f t="shared" si="42"/>
        <v>#REF!</v>
      </c>
      <c r="Q321" t="e">
        <f t="shared" si="39"/>
        <v>#REF!</v>
      </c>
      <c r="S321" t="e">
        <f t="shared" si="43"/>
        <v>#REF!</v>
      </c>
    </row>
    <row r="322" spans="1:19" x14ac:dyDescent="0.3">
      <c r="A322" s="12">
        <v>40954</v>
      </c>
      <c r="B322">
        <f>Sunrise_set!AE323</f>
        <v>748</v>
      </c>
      <c r="C322">
        <f>Sunrise_set!AF323</f>
        <v>1715</v>
      </c>
      <c r="D322" s="36" t="e">
        <f t="shared" ref="D322:D367" si="44">LEFT(B322,1)*60+RIGHT(B322,2)+F322-$V$17</f>
        <v>#REF!</v>
      </c>
      <c r="E322" s="36" t="e">
        <f t="shared" ref="E322:E367" si="45">LEFT(C322,2)*60+RIGHT(C322,2)+F322+$V$17</f>
        <v>#REF!</v>
      </c>
      <c r="G322" s="11"/>
      <c r="H322" s="11"/>
      <c r="I322">
        <f t="shared" ref="I322:I367" si="46">$W$6*60+$X$6</f>
        <v>660</v>
      </c>
      <c r="J322">
        <f t="shared" si="40"/>
        <v>1800</v>
      </c>
      <c r="L322">
        <f t="shared" si="41"/>
        <v>300</v>
      </c>
      <c r="O322" t="e">
        <f t="shared" si="42"/>
        <v>#REF!</v>
      </c>
      <c r="Q322" t="e">
        <f t="shared" ref="Q322:Q367" si="47">IF(E322&gt;J322,E322-J322,0)</f>
        <v>#REF!</v>
      </c>
      <c r="S322" t="e">
        <f t="shared" si="43"/>
        <v>#REF!</v>
      </c>
    </row>
    <row r="323" spans="1:19" x14ac:dyDescent="0.3">
      <c r="A323" s="12">
        <v>40955</v>
      </c>
      <c r="B323">
        <f>Sunrise_set!AE324</f>
        <v>746</v>
      </c>
      <c r="C323">
        <f>Sunrise_set!AF324</f>
        <v>1717</v>
      </c>
      <c r="D323" s="36" t="e">
        <f t="shared" si="44"/>
        <v>#REF!</v>
      </c>
      <c r="E323" s="36" t="e">
        <f t="shared" si="45"/>
        <v>#REF!</v>
      </c>
      <c r="G323" s="11"/>
      <c r="H323" s="11"/>
      <c r="I323">
        <f t="shared" si="46"/>
        <v>660</v>
      </c>
      <c r="J323">
        <f t="shared" ref="J323:J367" si="48">IF($W$7&lt;12,($W$7+24)*60+$X$7,$W$7*60+$X$7)</f>
        <v>1800</v>
      </c>
      <c r="L323">
        <f t="shared" ref="L323:L367" si="49">IF(AND($W$7&gt;12,$W$6&gt;12),I323-J323,(24*60)-J323+I323)</f>
        <v>300</v>
      </c>
      <c r="O323" t="e">
        <f t="shared" ref="O323:O367" si="50">IF(AND($W$6&gt;12,$W$7&gt;12),0,IF(D323&gt;I323,0,I323-D323))</f>
        <v>#REF!</v>
      </c>
      <c r="Q323" t="e">
        <f t="shared" si="47"/>
        <v>#REF!</v>
      </c>
      <c r="S323" t="e">
        <f t="shared" ref="S323:S367" si="51">MAX(L323-SUM(O323,Q323),0)</f>
        <v>#REF!</v>
      </c>
    </row>
    <row r="324" spans="1:19" x14ac:dyDescent="0.3">
      <c r="A324" s="12">
        <v>40956</v>
      </c>
      <c r="B324">
        <f>Sunrise_set!AE325</f>
        <v>743</v>
      </c>
      <c r="C324">
        <f>Sunrise_set!AF325</f>
        <v>1720</v>
      </c>
      <c r="D324" s="36" t="e">
        <f t="shared" si="44"/>
        <v>#REF!</v>
      </c>
      <c r="E324" s="36" t="e">
        <f t="shared" si="45"/>
        <v>#REF!</v>
      </c>
      <c r="G324" s="11"/>
      <c r="H324" s="11"/>
      <c r="I324">
        <f t="shared" si="46"/>
        <v>660</v>
      </c>
      <c r="J324">
        <f t="shared" si="48"/>
        <v>1800</v>
      </c>
      <c r="L324">
        <f t="shared" si="49"/>
        <v>300</v>
      </c>
      <c r="O324" t="e">
        <f t="shared" si="50"/>
        <v>#REF!</v>
      </c>
      <c r="Q324" t="e">
        <f t="shared" si="47"/>
        <v>#REF!</v>
      </c>
      <c r="S324" t="e">
        <f t="shared" si="51"/>
        <v>#REF!</v>
      </c>
    </row>
    <row r="325" spans="1:19" x14ac:dyDescent="0.3">
      <c r="A325" s="12">
        <v>40957</v>
      </c>
      <c r="B325">
        <f>Sunrise_set!AE326</f>
        <v>741</v>
      </c>
      <c r="C325">
        <f>Sunrise_set!AF326</f>
        <v>1722</v>
      </c>
      <c r="D325" s="36" t="e">
        <f t="shared" si="44"/>
        <v>#REF!</v>
      </c>
      <c r="E325" s="36" t="e">
        <f t="shared" si="45"/>
        <v>#REF!</v>
      </c>
      <c r="G325" s="11"/>
      <c r="H325" s="11"/>
      <c r="I325">
        <f t="shared" si="46"/>
        <v>660</v>
      </c>
      <c r="J325">
        <f t="shared" si="48"/>
        <v>1800</v>
      </c>
      <c r="L325">
        <f t="shared" si="49"/>
        <v>300</v>
      </c>
      <c r="O325" t="e">
        <f t="shared" si="50"/>
        <v>#REF!</v>
      </c>
      <c r="Q325" t="e">
        <f t="shared" si="47"/>
        <v>#REF!</v>
      </c>
      <c r="S325" t="e">
        <f t="shared" si="51"/>
        <v>#REF!</v>
      </c>
    </row>
    <row r="326" spans="1:19" x14ac:dyDescent="0.3">
      <c r="A326" s="12">
        <v>40958</v>
      </c>
      <c r="B326">
        <f>Sunrise_set!AE327</f>
        <v>738</v>
      </c>
      <c r="C326">
        <f>Sunrise_set!AF327</f>
        <v>1724</v>
      </c>
      <c r="D326" s="36" t="e">
        <f t="shared" si="44"/>
        <v>#REF!</v>
      </c>
      <c r="E326" s="36" t="e">
        <f t="shared" si="45"/>
        <v>#REF!</v>
      </c>
      <c r="G326" s="11"/>
      <c r="H326" s="11"/>
      <c r="I326">
        <f t="shared" si="46"/>
        <v>660</v>
      </c>
      <c r="J326">
        <f t="shared" si="48"/>
        <v>1800</v>
      </c>
      <c r="L326">
        <f t="shared" si="49"/>
        <v>300</v>
      </c>
      <c r="O326" t="e">
        <f t="shared" si="50"/>
        <v>#REF!</v>
      </c>
      <c r="Q326" t="e">
        <f t="shared" si="47"/>
        <v>#REF!</v>
      </c>
      <c r="S326" t="e">
        <f t="shared" si="51"/>
        <v>#REF!</v>
      </c>
    </row>
    <row r="327" spans="1:19" x14ac:dyDescent="0.3">
      <c r="A327" s="12">
        <v>40959</v>
      </c>
      <c r="B327">
        <f>Sunrise_set!AE328</f>
        <v>736</v>
      </c>
      <c r="C327">
        <f>Sunrise_set!AF328</f>
        <v>1727</v>
      </c>
      <c r="D327" s="36" t="e">
        <f t="shared" si="44"/>
        <v>#REF!</v>
      </c>
      <c r="E327" s="36" t="e">
        <f t="shared" si="45"/>
        <v>#REF!</v>
      </c>
      <c r="G327" s="11"/>
      <c r="H327" s="11"/>
      <c r="I327">
        <f t="shared" si="46"/>
        <v>660</v>
      </c>
      <c r="J327">
        <f t="shared" si="48"/>
        <v>1800</v>
      </c>
      <c r="L327">
        <f t="shared" si="49"/>
        <v>300</v>
      </c>
      <c r="O327" t="e">
        <f t="shared" si="50"/>
        <v>#REF!</v>
      </c>
      <c r="Q327" t="e">
        <f t="shared" si="47"/>
        <v>#REF!</v>
      </c>
      <c r="S327" t="e">
        <f t="shared" si="51"/>
        <v>#REF!</v>
      </c>
    </row>
    <row r="328" spans="1:19" x14ac:dyDescent="0.3">
      <c r="A328" s="12">
        <v>40960</v>
      </c>
      <c r="B328">
        <f>Sunrise_set!AE329</f>
        <v>733</v>
      </c>
      <c r="C328">
        <f>Sunrise_set!AF329</f>
        <v>1729</v>
      </c>
      <c r="D328" s="36" t="e">
        <f t="shared" si="44"/>
        <v>#REF!</v>
      </c>
      <c r="E328" s="36" t="e">
        <f t="shared" si="45"/>
        <v>#REF!</v>
      </c>
      <c r="G328" s="11"/>
      <c r="H328" s="11"/>
      <c r="I328">
        <f t="shared" si="46"/>
        <v>660</v>
      </c>
      <c r="J328">
        <f t="shared" si="48"/>
        <v>1800</v>
      </c>
      <c r="L328">
        <f t="shared" si="49"/>
        <v>300</v>
      </c>
      <c r="O328" t="e">
        <f t="shared" si="50"/>
        <v>#REF!</v>
      </c>
      <c r="Q328" t="e">
        <f t="shared" si="47"/>
        <v>#REF!</v>
      </c>
      <c r="S328" t="e">
        <f t="shared" si="51"/>
        <v>#REF!</v>
      </c>
    </row>
    <row r="329" spans="1:19" x14ac:dyDescent="0.3">
      <c r="A329" s="12">
        <v>40961</v>
      </c>
      <c r="B329">
        <f>Sunrise_set!AE330</f>
        <v>731</v>
      </c>
      <c r="C329">
        <f>Sunrise_set!AF330</f>
        <v>1731</v>
      </c>
      <c r="D329" s="36" t="e">
        <f t="shared" si="44"/>
        <v>#REF!</v>
      </c>
      <c r="E329" s="36" t="e">
        <f t="shared" si="45"/>
        <v>#REF!</v>
      </c>
      <c r="G329" s="11"/>
      <c r="H329" s="11"/>
      <c r="I329">
        <f t="shared" si="46"/>
        <v>660</v>
      </c>
      <c r="J329">
        <f t="shared" si="48"/>
        <v>1800</v>
      </c>
      <c r="L329">
        <f t="shared" si="49"/>
        <v>300</v>
      </c>
      <c r="O329" t="e">
        <f t="shared" si="50"/>
        <v>#REF!</v>
      </c>
      <c r="Q329" t="e">
        <f t="shared" si="47"/>
        <v>#REF!</v>
      </c>
      <c r="S329" t="e">
        <f t="shared" si="51"/>
        <v>#REF!</v>
      </c>
    </row>
    <row r="330" spans="1:19" x14ac:dyDescent="0.3">
      <c r="A330" s="12">
        <v>40962</v>
      </c>
      <c r="B330">
        <f>Sunrise_set!AE331</f>
        <v>728</v>
      </c>
      <c r="C330">
        <f>Sunrise_set!AF331</f>
        <v>1734</v>
      </c>
      <c r="D330" s="36" t="e">
        <f t="shared" si="44"/>
        <v>#REF!</v>
      </c>
      <c r="E330" s="36" t="e">
        <f t="shared" si="45"/>
        <v>#REF!</v>
      </c>
      <c r="G330" s="11"/>
      <c r="H330" s="11"/>
      <c r="I330">
        <f t="shared" si="46"/>
        <v>660</v>
      </c>
      <c r="J330">
        <f t="shared" si="48"/>
        <v>1800</v>
      </c>
      <c r="L330">
        <f t="shared" si="49"/>
        <v>300</v>
      </c>
      <c r="O330" t="e">
        <f t="shared" si="50"/>
        <v>#REF!</v>
      </c>
      <c r="Q330" t="e">
        <f t="shared" si="47"/>
        <v>#REF!</v>
      </c>
      <c r="S330" t="e">
        <f t="shared" si="51"/>
        <v>#REF!</v>
      </c>
    </row>
    <row r="331" spans="1:19" x14ac:dyDescent="0.3">
      <c r="A331" s="12">
        <v>40963</v>
      </c>
      <c r="B331">
        <f>Sunrise_set!AE332</f>
        <v>726</v>
      </c>
      <c r="C331">
        <f>Sunrise_set!AF332</f>
        <v>1736</v>
      </c>
      <c r="D331" s="36" t="e">
        <f t="shared" si="44"/>
        <v>#REF!</v>
      </c>
      <c r="E331" s="36" t="e">
        <f t="shared" si="45"/>
        <v>#REF!</v>
      </c>
      <c r="G331" s="11"/>
      <c r="H331" s="11"/>
      <c r="I331">
        <f t="shared" si="46"/>
        <v>660</v>
      </c>
      <c r="J331">
        <f t="shared" si="48"/>
        <v>1800</v>
      </c>
      <c r="L331">
        <f t="shared" si="49"/>
        <v>300</v>
      </c>
      <c r="O331" t="e">
        <f t="shared" si="50"/>
        <v>#REF!</v>
      </c>
      <c r="Q331" t="e">
        <f t="shared" si="47"/>
        <v>#REF!</v>
      </c>
      <c r="S331" t="e">
        <f t="shared" si="51"/>
        <v>#REF!</v>
      </c>
    </row>
    <row r="332" spans="1:19" x14ac:dyDescent="0.3">
      <c r="A332" s="12">
        <v>40964</v>
      </c>
      <c r="B332">
        <f>Sunrise_set!AE333</f>
        <v>723</v>
      </c>
      <c r="C332">
        <f>Sunrise_set!AF333</f>
        <v>1738</v>
      </c>
      <c r="D332" s="36" t="e">
        <f t="shared" si="44"/>
        <v>#REF!</v>
      </c>
      <c r="E332" s="36" t="e">
        <f t="shared" si="45"/>
        <v>#REF!</v>
      </c>
      <c r="G332" s="11"/>
      <c r="H332" s="11"/>
      <c r="I332">
        <f t="shared" si="46"/>
        <v>660</v>
      </c>
      <c r="J332">
        <f t="shared" si="48"/>
        <v>1800</v>
      </c>
      <c r="L332">
        <f t="shared" si="49"/>
        <v>300</v>
      </c>
      <c r="O332" t="e">
        <f t="shared" si="50"/>
        <v>#REF!</v>
      </c>
      <c r="Q332" t="e">
        <f t="shared" si="47"/>
        <v>#REF!</v>
      </c>
      <c r="S332" t="e">
        <f t="shared" si="51"/>
        <v>#REF!</v>
      </c>
    </row>
    <row r="333" spans="1:19" x14ac:dyDescent="0.3">
      <c r="A333" s="12">
        <v>40965</v>
      </c>
      <c r="B333">
        <f>Sunrise_set!AE334</f>
        <v>720</v>
      </c>
      <c r="C333">
        <f>Sunrise_set!AF334</f>
        <v>1740</v>
      </c>
      <c r="D333" s="36" t="e">
        <f t="shared" si="44"/>
        <v>#REF!</v>
      </c>
      <c r="E333" s="36" t="e">
        <f t="shared" si="45"/>
        <v>#REF!</v>
      </c>
      <c r="G333" s="11"/>
      <c r="H333" s="11"/>
      <c r="I333">
        <f t="shared" si="46"/>
        <v>660</v>
      </c>
      <c r="J333">
        <f t="shared" si="48"/>
        <v>1800</v>
      </c>
      <c r="L333">
        <f t="shared" si="49"/>
        <v>300</v>
      </c>
      <c r="O333" t="e">
        <f t="shared" si="50"/>
        <v>#REF!</v>
      </c>
      <c r="Q333" t="e">
        <f t="shared" si="47"/>
        <v>#REF!</v>
      </c>
      <c r="S333" t="e">
        <f t="shared" si="51"/>
        <v>#REF!</v>
      </c>
    </row>
    <row r="334" spans="1:19" x14ac:dyDescent="0.3">
      <c r="A334" s="12">
        <v>40966</v>
      </c>
      <c r="B334">
        <f>Sunrise_set!AE335</f>
        <v>718</v>
      </c>
      <c r="C334">
        <f>Sunrise_set!AF335</f>
        <v>1743</v>
      </c>
      <c r="D334" s="36" t="e">
        <f t="shared" si="44"/>
        <v>#REF!</v>
      </c>
      <c r="E334" s="36" t="e">
        <f t="shared" si="45"/>
        <v>#REF!</v>
      </c>
      <c r="G334" s="11"/>
      <c r="H334" s="11"/>
      <c r="I334">
        <f t="shared" si="46"/>
        <v>660</v>
      </c>
      <c r="J334">
        <f t="shared" si="48"/>
        <v>1800</v>
      </c>
      <c r="L334">
        <f t="shared" si="49"/>
        <v>300</v>
      </c>
      <c r="O334" t="e">
        <f t="shared" si="50"/>
        <v>#REF!</v>
      </c>
      <c r="Q334" t="e">
        <f t="shared" si="47"/>
        <v>#REF!</v>
      </c>
      <c r="S334" t="e">
        <f t="shared" si="51"/>
        <v>#REF!</v>
      </c>
    </row>
    <row r="335" spans="1:19" x14ac:dyDescent="0.3">
      <c r="A335" s="12">
        <v>40967</v>
      </c>
      <c r="B335">
        <f>Sunrise_set!AE336</f>
        <v>715</v>
      </c>
      <c r="C335">
        <f>Sunrise_set!AF336</f>
        <v>1745</v>
      </c>
      <c r="D335" s="36" t="e">
        <f t="shared" si="44"/>
        <v>#REF!</v>
      </c>
      <c r="E335" s="36" t="e">
        <f t="shared" si="45"/>
        <v>#REF!</v>
      </c>
      <c r="G335" s="11"/>
      <c r="H335" s="11"/>
      <c r="I335">
        <f t="shared" si="46"/>
        <v>660</v>
      </c>
      <c r="J335">
        <f t="shared" si="48"/>
        <v>1800</v>
      </c>
      <c r="L335">
        <f t="shared" si="49"/>
        <v>300</v>
      </c>
      <c r="O335" t="e">
        <f t="shared" si="50"/>
        <v>#REF!</v>
      </c>
      <c r="Q335" t="e">
        <f t="shared" si="47"/>
        <v>#REF!</v>
      </c>
      <c r="S335" t="e">
        <f t="shared" si="51"/>
        <v>#REF!</v>
      </c>
    </row>
    <row r="336" spans="1:19" x14ac:dyDescent="0.3">
      <c r="A336" s="12">
        <v>40968</v>
      </c>
      <c r="B336">
        <f>Sunrise_set!AE337</f>
        <v>713</v>
      </c>
      <c r="C336">
        <f>Sunrise_set!AF337</f>
        <v>1747</v>
      </c>
      <c r="D336" s="36" t="e">
        <f t="shared" si="44"/>
        <v>#REF!</v>
      </c>
      <c r="E336" s="36" t="e">
        <f t="shared" si="45"/>
        <v>#REF!</v>
      </c>
      <c r="G336" s="11"/>
      <c r="H336" s="11"/>
      <c r="I336">
        <f t="shared" si="46"/>
        <v>660</v>
      </c>
      <c r="J336">
        <f t="shared" si="48"/>
        <v>1800</v>
      </c>
      <c r="L336">
        <f t="shared" si="49"/>
        <v>300</v>
      </c>
      <c r="O336" t="e">
        <f t="shared" si="50"/>
        <v>#REF!</v>
      </c>
      <c r="Q336" t="e">
        <f t="shared" si="47"/>
        <v>#REF!</v>
      </c>
      <c r="S336" t="e">
        <f t="shared" si="51"/>
        <v>#REF!</v>
      </c>
    </row>
    <row r="337" spans="1:19" x14ac:dyDescent="0.3">
      <c r="A337" s="12">
        <v>40969</v>
      </c>
      <c r="B337">
        <f>Sunrise_set!AE338</f>
        <v>710</v>
      </c>
      <c r="C337">
        <f>Sunrise_set!AF338</f>
        <v>1750</v>
      </c>
      <c r="D337" s="36" t="e">
        <f t="shared" si="44"/>
        <v>#REF!</v>
      </c>
      <c r="E337" s="36" t="e">
        <f t="shared" si="45"/>
        <v>#REF!</v>
      </c>
      <c r="G337" s="11"/>
      <c r="H337" s="11"/>
      <c r="I337">
        <f t="shared" si="46"/>
        <v>660</v>
      </c>
      <c r="J337">
        <f t="shared" si="48"/>
        <v>1800</v>
      </c>
      <c r="L337">
        <f t="shared" si="49"/>
        <v>300</v>
      </c>
      <c r="O337" t="e">
        <f t="shared" si="50"/>
        <v>#REF!</v>
      </c>
      <c r="Q337" t="e">
        <f t="shared" si="47"/>
        <v>#REF!</v>
      </c>
      <c r="S337" t="e">
        <f t="shared" si="51"/>
        <v>#REF!</v>
      </c>
    </row>
    <row r="338" spans="1:19" x14ac:dyDescent="0.3">
      <c r="A338" s="12">
        <v>40970</v>
      </c>
      <c r="B338">
        <f>Sunrise_set!AE339</f>
        <v>707</v>
      </c>
      <c r="C338">
        <f>Sunrise_set!AF339</f>
        <v>1752</v>
      </c>
      <c r="D338" s="36" t="e">
        <f t="shared" si="44"/>
        <v>#REF!</v>
      </c>
      <c r="E338" s="36" t="e">
        <f t="shared" si="45"/>
        <v>#REF!</v>
      </c>
      <c r="G338" s="11"/>
      <c r="H338" s="11"/>
      <c r="I338">
        <f t="shared" si="46"/>
        <v>660</v>
      </c>
      <c r="J338">
        <f t="shared" si="48"/>
        <v>1800</v>
      </c>
      <c r="L338">
        <f t="shared" si="49"/>
        <v>300</v>
      </c>
      <c r="O338" t="e">
        <f t="shared" si="50"/>
        <v>#REF!</v>
      </c>
      <c r="Q338" t="e">
        <f t="shared" si="47"/>
        <v>#REF!</v>
      </c>
      <c r="S338" t="e">
        <f t="shared" si="51"/>
        <v>#REF!</v>
      </c>
    </row>
    <row r="339" spans="1:19" x14ac:dyDescent="0.3">
      <c r="A339" s="12">
        <v>40971</v>
      </c>
      <c r="B339">
        <f>Sunrise_set!AE340</f>
        <v>705</v>
      </c>
      <c r="C339">
        <f>Sunrise_set!AF340</f>
        <v>1754</v>
      </c>
      <c r="D339" s="36" t="e">
        <f t="shared" si="44"/>
        <v>#REF!</v>
      </c>
      <c r="E339" s="36" t="e">
        <f t="shared" si="45"/>
        <v>#REF!</v>
      </c>
      <c r="G339" s="11"/>
      <c r="H339" s="11"/>
      <c r="I339">
        <f t="shared" si="46"/>
        <v>660</v>
      </c>
      <c r="J339">
        <f t="shared" si="48"/>
        <v>1800</v>
      </c>
      <c r="L339">
        <f t="shared" si="49"/>
        <v>300</v>
      </c>
      <c r="O339" t="e">
        <f t="shared" si="50"/>
        <v>#REF!</v>
      </c>
      <c r="Q339" t="e">
        <f t="shared" si="47"/>
        <v>#REF!</v>
      </c>
      <c r="S339" t="e">
        <f t="shared" si="51"/>
        <v>#REF!</v>
      </c>
    </row>
    <row r="340" spans="1:19" x14ac:dyDescent="0.3">
      <c r="A340" s="12">
        <v>40972</v>
      </c>
      <c r="B340">
        <f>Sunrise_set!AE341</f>
        <v>702</v>
      </c>
      <c r="C340">
        <f>Sunrise_set!AF341</f>
        <v>1756</v>
      </c>
      <c r="D340" s="36" t="e">
        <f t="shared" si="44"/>
        <v>#REF!</v>
      </c>
      <c r="E340" s="36" t="e">
        <f t="shared" si="45"/>
        <v>#REF!</v>
      </c>
      <c r="G340" s="11"/>
      <c r="H340" s="11"/>
      <c r="I340">
        <f t="shared" si="46"/>
        <v>660</v>
      </c>
      <c r="J340">
        <f t="shared" si="48"/>
        <v>1800</v>
      </c>
      <c r="L340">
        <f t="shared" si="49"/>
        <v>300</v>
      </c>
      <c r="O340" t="e">
        <f t="shared" si="50"/>
        <v>#REF!</v>
      </c>
      <c r="Q340" t="e">
        <f t="shared" si="47"/>
        <v>#REF!</v>
      </c>
      <c r="S340" t="e">
        <f t="shared" si="51"/>
        <v>#REF!</v>
      </c>
    </row>
    <row r="341" spans="1:19" x14ac:dyDescent="0.3">
      <c r="A341" s="12">
        <v>40973</v>
      </c>
      <c r="B341">
        <f>Sunrise_set!AE342</f>
        <v>659</v>
      </c>
      <c r="C341">
        <f>Sunrise_set!AF342</f>
        <v>1759</v>
      </c>
      <c r="D341" s="36" t="e">
        <f t="shared" si="44"/>
        <v>#REF!</v>
      </c>
      <c r="E341" s="36" t="e">
        <f t="shared" si="45"/>
        <v>#REF!</v>
      </c>
      <c r="G341" s="11"/>
      <c r="H341" s="11"/>
      <c r="I341">
        <f t="shared" si="46"/>
        <v>660</v>
      </c>
      <c r="J341">
        <f t="shared" si="48"/>
        <v>1800</v>
      </c>
      <c r="L341">
        <f t="shared" si="49"/>
        <v>300</v>
      </c>
      <c r="O341" t="e">
        <f t="shared" si="50"/>
        <v>#REF!</v>
      </c>
      <c r="Q341" t="e">
        <f t="shared" si="47"/>
        <v>#REF!</v>
      </c>
      <c r="S341" t="e">
        <f t="shared" si="51"/>
        <v>#REF!</v>
      </c>
    </row>
    <row r="342" spans="1:19" x14ac:dyDescent="0.3">
      <c r="A342" s="12">
        <v>40974</v>
      </c>
      <c r="B342">
        <f>Sunrise_set!AE343</f>
        <v>657</v>
      </c>
      <c r="C342">
        <f>Sunrise_set!AF343</f>
        <v>1801</v>
      </c>
      <c r="D342" s="36" t="e">
        <f t="shared" si="44"/>
        <v>#REF!</v>
      </c>
      <c r="E342" s="36" t="e">
        <f t="shared" si="45"/>
        <v>#REF!</v>
      </c>
      <c r="G342" s="11"/>
      <c r="H342" s="11"/>
      <c r="I342">
        <f t="shared" si="46"/>
        <v>660</v>
      </c>
      <c r="J342">
        <f t="shared" si="48"/>
        <v>1800</v>
      </c>
      <c r="L342">
        <f t="shared" si="49"/>
        <v>300</v>
      </c>
      <c r="O342" t="e">
        <f t="shared" si="50"/>
        <v>#REF!</v>
      </c>
      <c r="Q342" t="e">
        <f t="shared" si="47"/>
        <v>#REF!</v>
      </c>
      <c r="S342" t="e">
        <f t="shared" si="51"/>
        <v>#REF!</v>
      </c>
    </row>
    <row r="343" spans="1:19" x14ac:dyDescent="0.3">
      <c r="A343" s="12">
        <v>40975</v>
      </c>
      <c r="B343">
        <f>Sunrise_set!AE344</f>
        <v>654</v>
      </c>
      <c r="C343">
        <f>Sunrise_set!AF344</f>
        <v>1803</v>
      </c>
      <c r="D343" s="36" t="e">
        <f t="shared" si="44"/>
        <v>#REF!</v>
      </c>
      <c r="E343" s="36" t="e">
        <f t="shared" si="45"/>
        <v>#REF!</v>
      </c>
      <c r="G343" s="11"/>
      <c r="H343" s="11"/>
      <c r="I343">
        <f t="shared" si="46"/>
        <v>660</v>
      </c>
      <c r="J343">
        <f t="shared" si="48"/>
        <v>1800</v>
      </c>
      <c r="L343">
        <f t="shared" si="49"/>
        <v>300</v>
      </c>
      <c r="O343" t="e">
        <f t="shared" si="50"/>
        <v>#REF!</v>
      </c>
      <c r="Q343" t="e">
        <f t="shared" si="47"/>
        <v>#REF!</v>
      </c>
      <c r="S343" t="e">
        <f t="shared" si="51"/>
        <v>#REF!</v>
      </c>
    </row>
    <row r="344" spans="1:19" x14ac:dyDescent="0.3">
      <c r="A344" s="12">
        <v>40976</v>
      </c>
      <c r="B344">
        <f>Sunrise_set!AE345</f>
        <v>651</v>
      </c>
      <c r="C344">
        <f>Sunrise_set!AF345</f>
        <v>1805</v>
      </c>
      <c r="D344" s="36" t="e">
        <f t="shared" si="44"/>
        <v>#REF!</v>
      </c>
      <c r="E344" s="36" t="e">
        <f t="shared" si="45"/>
        <v>#REF!</v>
      </c>
      <c r="G344" s="11"/>
      <c r="H344" s="11"/>
      <c r="I344">
        <f t="shared" si="46"/>
        <v>660</v>
      </c>
      <c r="J344">
        <f t="shared" si="48"/>
        <v>1800</v>
      </c>
      <c r="L344">
        <f t="shared" si="49"/>
        <v>300</v>
      </c>
      <c r="O344" t="e">
        <f t="shared" si="50"/>
        <v>#REF!</v>
      </c>
      <c r="Q344" t="e">
        <f t="shared" si="47"/>
        <v>#REF!</v>
      </c>
      <c r="S344" t="e">
        <f t="shared" si="51"/>
        <v>#REF!</v>
      </c>
    </row>
    <row r="345" spans="1:19" x14ac:dyDescent="0.3">
      <c r="A345" s="12">
        <v>40977</v>
      </c>
      <c r="B345">
        <f>Sunrise_set!AE346</f>
        <v>648</v>
      </c>
      <c r="C345">
        <f>Sunrise_set!AF346</f>
        <v>1808</v>
      </c>
      <c r="D345" s="36" t="e">
        <f t="shared" si="44"/>
        <v>#REF!</v>
      </c>
      <c r="E345" s="36" t="e">
        <f t="shared" si="45"/>
        <v>#REF!</v>
      </c>
      <c r="G345" s="11"/>
      <c r="H345" s="11"/>
      <c r="I345">
        <f t="shared" si="46"/>
        <v>660</v>
      </c>
      <c r="J345">
        <f t="shared" si="48"/>
        <v>1800</v>
      </c>
      <c r="L345">
        <f t="shared" si="49"/>
        <v>300</v>
      </c>
      <c r="O345" t="e">
        <f t="shared" si="50"/>
        <v>#REF!</v>
      </c>
      <c r="Q345" t="e">
        <f t="shared" si="47"/>
        <v>#REF!</v>
      </c>
      <c r="S345" t="e">
        <f t="shared" si="51"/>
        <v>#REF!</v>
      </c>
    </row>
    <row r="346" spans="1:19" x14ac:dyDescent="0.3">
      <c r="A346" s="12">
        <v>40978</v>
      </c>
      <c r="B346">
        <f>Sunrise_set!AE347</f>
        <v>646</v>
      </c>
      <c r="C346">
        <f>Sunrise_set!AF347</f>
        <v>1810</v>
      </c>
      <c r="D346" s="36" t="e">
        <f t="shared" si="44"/>
        <v>#REF!</v>
      </c>
      <c r="E346" s="36" t="e">
        <f t="shared" si="45"/>
        <v>#REF!</v>
      </c>
      <c r="G346" s="11"/>
      <c r="H346" s="11"/>
      <c r="I346">
        <f t="shared" si="46"/>
        <v>660</v>
      </c>
      <c r="J346">
        <f t="shared" si="48"/>
        <v>1800</v>
      </c>
      <c r="L346">
        <f t="shared" si="49"/>
        <v>300</v>
      </c>
      <c r="O346" t="e">
        <f t="shared" si="50"/>
        <v>#REF!</v>
      </c>
      <c r="Q346" t="e">
        <f t="shared" si="47"/>
        <v>#REF!</v>
      </c>
      <c r="S346" t="e">
        <f t="shared" si="51"/>
        <v>#REF!</v>
      </c>
    </row>
    <row r="347" spans="1:19" x14ac:dyDescent="0.3">
      <c r="A347" s="12">
        <v>40979</v>
      </c>
      <c r="B347">
        <f>Sunrise_set!AE348</f>
        <v>643</v>
      </c>
      <c r="C347">
        <f>Sunrise_set!AF348</f>
        <v>1812</v>
      </c>
      <c r="D347" s="36" t="e">
        <f t="shared" si="44"/>
        <v>#REF!</v>
      </c>
      <c r="E347" s="36" t="e">
        <f t="shared" si="45"/>
        <v>#REF!</v>
      </c>
      <c r="G347" s="11"/>
      <c r="H347" s="11"/>
      <c r="I347">
        <f t="shared" si="46"/>
        <v>660</v>
      </c>
      <c r="J347">
        <f t="shared" si="48"/>
        <v>1800</v>
      </c>
      <c r="L347">
        <f t="shared" si="49"/>
        <v>300</v>
      </c>
      <c r="O347" t="e">
        <f t="shared" si="50"/>
        <v>#REF!</v>
      </c>
      <c r="Q347" t="e">
        <f t="shared" si="47"/>
        <v>#REF!</v>
      </c>
      <c r="S347" t="e">
        <f t="shared" si="51"/>
        <v>#REF!</v>
      </c>
    </row>
    <row r="348" spans="1:19" x14ac:dyDescent="0.3">
      <c r="A348" s="12">
        <v>40980</v>
      </c>
      <c r="B348">
        <f>Sunrise_set!AE349</f>
        <v>640</v>
      </c>
      <c r="C348">
        <f>Sunrise_set!AF349</f>
        <v>1814</v>
      </c>
      <c r="D348" s="36" t="e">
        <f t="shared" si="44"/>
        <v>#REF!</v>
      </c>
      <c r="E348" s="36" t="e">
        <f t="shared" si="45"/>
        <v>#REF!</v>
      </c>
      <c r="G348" s="11"/>
      <c r="H348" s="11"/>
      <c r="I348">
        <f t="shared" si="46"/>
        <v>660</v>
      </c>
      <c r="J348">
        <f t="shared" si="48"/>
        <v>1800</v>
      </c>
      <c r="L348">
        <f t="shared" si="49"/>
        <v>300</v>
      </c>
      <c r="O348" t="e">
        <f t="shared" si="50"/>
        <v>#REF!</v>
      </c>
      <c r="Q348" t="e">
        <f t="shared" si="47"/>
        <v>#REF!</v>
      </c>
      <c r="S348" t="e">
        <f t="shared" si="51"/>
        <v>#REF!</v>
      </c>
    </row>
    <row r="349" spans="1:19" x14ac:dyDescent="0.3">
      <c r="A349" s="12">
        <v>40981</v>
      </c>
      <c r="B349">
        <f>Sunrise_set!AE350</f>
        <v>637</v>
      </c>
      <c r="C349">
        <f>Sunrise_set!AF350</f>
        <v>1816</v>
      </c>
      <c r="D349" s="36" t="e">
        <f t="shared" si="44"/>
        <v>#REF!</v>
      </c>
      <c r="E349" s="36" t="e">
        <f t="shared" si="45"/>
        <v>#REF!</v>
      </c>
      <c r="G349" s="11"/>
      <c r="H349" s="11"/>
      <c r="I349">
        <f t="shared" si="46"/>
        <v>660</v>
      </c>
      <c r="J349">
        <f t="shared" si="48"/>
        <v>1800</v>
      </c>
      <c r="L349">
        <f t="shared" si="49"/>
        <v>300</v>
      </c>
      <c r="O349" t="e">
        <f t="shared" si="50"/>
        <v>#REF!</v>
      </c>
      <c r="Q349" t="e">
        <f t="shared" si="47"/>
        <v>#REF!</v>
      </c>
      <c r="S349" t="e">
        <f t="shared" si="51"/>
        <v>#REF!</v>
      </c>
    </row>
    <row r="350" spans="1:19" x14ac:dyDescent="0.3">
      <c r="A350" s="12">
        <v>40982</v>
      </c>
      <c r="B350">
        <f>Sunrise_set!AE351</f>
        <v>635</v>
      </c>
      <c r="C350">
        <f>Sunrise_set!AF351</f>
        <v>1819</v>
      </c>
      <c r="D350" s="36" t="e">
        <f t="shared" si="44"/>
        <v>#REF!</v>
      </c>
      <c r="E350" s="36" t="e">
        <f t="shared" si="45"/>
        <v>#REF!</v>
      </c>
      <c r="G350" s="11"/>
      <c r="H350" s="11"/>
      <c r="I350">
        <f t="shared" si="46"/>
        <v>660</v>
      </c>
      <c r="J350">
        <f t="shared" si="48"/>
        <v>1800</v>
      </c>
      <c r="L350">
        <f t="shared" si="49"/>
        <v>300</v>
      </c>
      <c r="O350" t="e">
        <f t="shared" si="50"/>
        <v>#REF!</v>
      </c>
      <c r="Q350" t="e">
        <f t="shared" si="47"/>
        <v>#REF!</v>
      </c>
      <c r="S350" t="e">
        <f t="shared" si="51"/>
        <v>#REF!</v>
      </c>
    </row>
    <row r="351" spans="1:19" x14ac:dyDescent="0.3">
      <c r="A351" s="12">
        <v>40983</v>
      </c>
      <c r="B351">
        <f>Sunrise_set!AE352</f>
        <v>632</v>
      </c>
      <c r="C351">
        <f>Sunrise_set!AF352</f>
        <v>1821</v>
      </c>
      <c r="D351" s="36" t="e">
        <f t="shared" si="44"/>
        <v>#REF!</v>
      </c>
      <c r="E351" s="36" t="e">
        <f t="shared" si="45"/>
        <v>#REF!</v>
      </c>
      <c r="G351" s="11"/>
      <c r="H351" s="11"/>
      <c r="I351">
        <f t="shared" si="46"/>
        <v>660</v>
      </c>
      <c r="J351">
        <f t="shared" si="48"/>
        <v>1800</v>
      </c>
      <c r="L351">
        <f t="shared" si="49"/>
        <v>300</v>
      </c>
      <c r="O351" t="e">
        <f t="shared" si="50"/>
        <v>#REF!</v>
      </c>
      <c r="Q351" t="e">
        <f t="shared" si="47"/>
        <v>#REF!</v>
      </c>
      <c r="S351" t="e">
        <f t="shared" si="51"/>
        <v>#REF!</v>
      </c>
    </row>
    <row r="352" spans="1:19" x14ac:dyDescent="0.3">
      <c r="A352" s="12">
        <v>40984</v>
      </c>
      <c r="B352">
        <f>Sunrise_set!AE353</f>
        <v>629</v>
      </c>
      <c r="C352">
        <f>Sunrise_set!AF353</f>
        <v>1823</v>
      </c>
      <c r="D352" s="36" t="e">
        <f t="shared" si="44"/>
        <v>#REF!</v>
      </c>
      <c r="E352" s="36" t="e">
        <f t="shared" si="45"/>
        <v>#REF!</v>
      </c>
      <c r="G352" s="11"/>
      <c r="H352" s="11"/>
      <c r="I352">
        <f t="shared" si="46"/>
        <v>660</v>
      </c>
      <c r="J352">
        <f t="shared" si="48"/>
        <v>1800</v>
      </c>
      <c r="L352">
        <f t="shared" si="49"/>
        <v>300</v>
      </c>
      <c r="O352" t="e">
        <f t="shared" si="50"/>
        <v>#REF!</v>
      </c>
      <c r="Q352" t="e">
        <f t="shared" si="47"/>
        <v>#REF!</v>
      </c>
      <c r="S352" t="e">
        <f t="shared" si="51"/>
        <v>#REF!</v>
      </c>
    </row>
    <row r="353" spans="1:19" x14ac:dyDescent="0.3">
      <c r="A353" s="12">
        <v>40985</v>
      </c>
      <c r="B353">
        <f>Sunrise_set!AE354</f>
        <v>626</v>
      </c>
      <c r="C353">
        <f>Sunrise_set!AF354</f>
        <v>1825</v>
      </c>
      <c r="D353" s="36" t="e">
        <f t="shared" si="44"/>
        <v>#REF!</v>
      </c>
      <c r="E353" s="36" t="e">
        <f t="shared" si="45"/>
        <v>#REF!</v>
      </c>
      <c r="G353" s="11"/>
      <c r="H353" s="11"/>
      <c r="I353">
        <f t="shared" si="46"/>
        <v>660</v>
      </c>
      <c r="J353">
        <f t="shared" si="48"/>
        <v>1800</v>
      </c>
      <c r="L353">
        <f t="shared" si="49"/>
        <v>300</v>
      </c>
      <c r="O353" t="e">
        <f t="shared" si="50"/>
        <v>#REF!</v>
      </c>
      <c r="Q353" t="e">
        <f t="shared" si="47"/>
        <v>#REF!</v>
      </c>
      <c r="S353" t="e">
        <f t="shared" si="51"/>
        <v>#REF!</v>
      </c>
    </row>
    <row r="354" spans="1:19" x14ac:dyDescent="0.3">
      <c r="A354" s="12">
        <v>40986</v>
      </c>
      <c r="B354">
        <f>Sunrise_set!AE355</f>
        <v>624</v>
      </c>
      <c r="C354">
        <f>Sunrise_set!AF355</f>
        <v>1827</v>
      </c>
      <c r="D354" s="36" t="e">
        <f t="shared" si="44"/>
        <v>#REF!</v>
      </c>
      <c r="E354" s="36" t="e">
        <f t="shared" si="45"/>
        <v>#REF!</v>
      </c>
      <c r="G354" s="11"/>
      <c r="H354" s="11"/>
      <c r="I354">
        <f t="shared" si="46"/>
        <v>660</v>
      </c>
      <c r="J354">
        <f t="shared" si="48"/>
        <v>1800</v>
      </c>
      <c r="L354">
        <f t="shared" si="49"/>
        <v>300</v>
      </c>
      <c r="O354" t="e">
        <f t="shared" si="50"/>
        <v>#REF!</v>
      </c>
      <c r="Q354" t="e">
        <f t="shared" si="47"/>
        <v>#REF!</v>
      </c>
      <c r="S354" t="e">
        <f t="shared" si="51"/>
        <v>#REF!</v>
      </c>
    </row>
    <row r="355" spans="1:19" x14ac:dyDescent="0.3">
      <c r="A355" s="12">
        <v>40987</v>
      </c>
      <c r="B355">
        <f>Sunrise_set!AE356</f>
        <v>621</v>
      </c>
      <c r="C355">
        <f>Sunrise_set!AF356</f>
        <v>1830</v>
      </c>
      <c r="D355" s="36" t="e">
        <f t="shared" si="44"/>
        <v>#REF!</v>
      </c>
      <c r="E355" s="36" t="e">
        <f t="shared" si="45"/>
        <v>#REF!</v>
      </c>
      <c r="G355" s="11"/>
      <c r="H355" s="11"/>
      <c r="I355">
        <f t="shared" si="46"/>
        <v>660</v>
      </c>
      <c r="J355">
        <f t="shared" si="48"/>
        <v>1800</v>
      </c>
      <c r="L355">
        <f t="shared" si="49"/>
        <v>300</v>
      </c>
      <c r="O355" t="e">
        <f t="shared" si="50"/>
        <v>#REF!</v>
      </c>
      <c r="Q355" t="e">
        <f t="shared" si="47"/>
        <v>#REF!</v>
      </c>
      <c r="S355" t="e">
        <f t="shared" si="51"/>
        <v>#REF!</v>
      </c>
    </row>
    <row r="356" spans="1:19" x14ac:dyDescent="0.3">
      <c r="A356" s="12">
        <v>40988</v>
      </c>
      <c r="B356">
        <f>Sunrise_set!AE357</f>
        <v>618</v>
      </c>
      <c r="C356">
        <f>Sunrise_set!AF357</f>
        <v>1832</v>
      </c>
      <c r="D356" s="36" t="e">
        <f t="shared" si="44"/>
        <v>#REF!</v>
      </c>
      <c r="E356" s="36" t="e">
        <f t="shared" si="45"/>
        <v>#REF!</v>
      </c>
      <c r="G356" s="11"/>
      <c r="H356" s="11"/>
      <c r="I356">
        <f t="shared" si="46"/>
        <v>660</v>
      </c>
      <c r="J356">
        <f t="shared" si="48"/>
        <v>1800</v>
      </c>
      <c r="L356">
        <f t="shared" si="49"/>
        <v>300</v>
      </c>
      <c r="O356" t="e">
        <f t="shared" si="50"/>
        <v>#REF!</v>
      </c>
      <c r="Q356" t="e">
        <f t="shared" si="47"/>
        <v>#REF!</v>
      </c>
      <c r="S356" t="e">
        <f t="shared" si="51"/>
        <v>#REF!</v>
      </c>
    </row>
    <row r="357" spans="1:19" x14ac:dyDescent="0.3">
      <c r="A357" s="12">
        <v>40989</v>
      </c>
      <c r="B357">
        <f>Sunrise_set!AE358</f>
        <v>615</v>
      </c>
      <c r="C357">
        <f>Sunrise_set!AF358</f>
        <v>1834</v>
      </c>
      <c r="D357" s="36" t="e">
        <f t="shared" si="44"/>
        <v>#REF!</v>
      </c>
      <c r="E357" s="36" t="e">
        <f t="shared" si="45"/>
        <v>#REF!</v>
      </c>
      <c r="G357" s="11"/>
      <c r="H357" s="11"/>
      <c r="I357">
        <f t="shared" si="46"/>
        <v>660</v>
      </c>
      <c r="J357">
        <f t="shared" si="48"/>
        <v>1800</v>
      </c>
      <c r="L357">
        <f t="shared" si="49"/>
        <v>300</v>
      </c>
      <c r="O357" t="e">
        <f t="shared" si="50"/>
        <v>#REF!</v>
      </c>
      <c r="Q357" t="e">
        <f t="shared" si="47"/>
        <v>#REF!</v>
      </c>
      <c r="S357" t="e">
        <f t="shared" si="51"/>
        <v>#REF!</v>
      </c>
    </row>
    <row r="358" spans="1:19" x14ac:dyDescent="0.3">
      <c r="A358" s="12">
        <v>40990</v>
      </c>
      <c r="B358">
        <f>Sunrise_set!AE359</f>
        <v>613</v>
      </c>
      <c r="C358">
        <f>Sunrise_set!AF359</f>
        <v>1836</v>
      </c>
      <c r="D358" s="36" t="e">
        <f t="shared" si="44"/>
        <v>#REF!</v>
      </c>
      <c r="E358" s="36" t="e">
        <f t="shared" si="45"/>
        <v>#REF!</v>
      </c>
      <c r="G358" s="11"/>
      <c r="H358" s="11"/>
      <c r="I358">
        <f t="shared" si="46"/>
        <v>660</v>
      </c>
      <c r="J358">
        <f t="shared" si="48"/>
        <v>1800</v>
      </c>
      <c r="L358">
        <f t="shared" si="49"/>
        <v>300</v>
      </c>
      <c r="O358" t="e">
        <f t="shared" si="50"/>
        <v>#REF!</v>
      </c>
      <c r="Q358" t="e">
        <f t="shared" si="47"/>
        <v>#REF!</v>
      </c>
      <c r="S358" t="e">
        <f t="shared" si="51"/>
        <v>#REF!</v>
      </c>
    </row>
    <row r="359" spans="1:19" x14ac:dyDescent="0.3">
      <c r="A359" s="12">
        <v>40991</v>
      </c>
      <c r="B359">
        <f>Sunrise_set!AE360</f>
        <v>610</v>
      </c>
      <c r="C359">
        <f>Sunrise_set!AF360</f>
        <v>1838</v>
      </c>
      <c r="D359" s="36" t="e">
        <f t="shared" si="44"/>
        <v>#REF!</v>
      </c>
      <c r="E359" s="36" t="e">
        <f t="shared" si="45"/>
        <v>#REF!</v>
      </c>
      <c r="G359" s="11"/>
      <c r="H359" s="11"/>
      <c r="I359">
        <f t="shared" si="46"/>
        <v>660</v>
      </c>
      <c r="J359">
        <f t="shared" si="48"/>
        <v>1800</v>
      </c>
      <c r="L359">
        <f t="shared" si="49"/>
        <v>300</v>
      </c>
      <c r="O359" t="e">
        <f t="shared" si="50"/>
        <v>#REF!</v>
      </c>
      <c r="Q359" t="e">
        <f t="shared" si="47"/>
        <v>#REF!</v>
      </c>
      <c r="S359" t="e">
        <f t="shared" si="51"/>
        <v>#REF!</v>
      </c>
    </row>
    <row r="360" spans="1:19" x14ac:dyDescent="0.3">
      <c r="A360" s="12">
        <v>40992</v>
      </c>
      <c r="B360">
        <f>Sunrise_set!AE361</f>
        <v>607</v>
      </c>
      <c r="C360">
        <f>Sunrise_set!AF361</f>
        <v>1840</v>
      </c>
      <c r="D360" s="36" t="e">
        <f t="shared" si="44"/>
        <v>#REF!</v>
      </c>
      <c r="E360" s="36" t="e">
        <f t="shared" si="45"/>
        <v>#REF!</v>
      </c>
      <c r="G360" s="11"/>
      <c r="H360" s="11"/>
      <c r="I360">
        <f t="shared" si="46"/>
        <v>660</v>
      </c>
      <c r="J360">
        <f t="shared" si="48"/>
        <v>1800</v>
      </c>
      <c r="L360">
        <f t="shared" si="49"/>
        <v>300</v>
      </c>
      <c r="O360" t="e">
        <f t="shared" si="50"/>
        <v>#REF!</v>
      </c>
      <c r="Q360" t="e">
        <f t="shared" si="47"/>
        <v>#REF!</v>
      </c>
      <c r="S360" t="e">
        <f t="shared" si="51"/>
        <v>#REF!</v>
      </c>
    </row>
    <row r="361" spans="1:19" x14ac:dyDescent="0.3">
      <c r="A361" s="12">
        <v>40993</v>
      </c>
      <c r="B361">
        <f>Sunrise_set!AE362</f>
        <v>604</v>
      </c>
      <c r="C361">
        <f>Sunrise_set!AF362</f>
        <v>1843</v>
      </c>
      <c r="D361" s="36" t="e">
        <f t="shared" si="44"/>
        <v>#REF!</v>
      </c>
      <c r="E361" s="36" t="e">
        <f t="shared" si="45"/>
        <v>#REF!</v>
      </c>
      <c r="G361" s="11"/>
      <c r="H361" s="11"/>
      <c r="I361">
        <f t="shared" si="46"/>
        <v>660</v>
      </c>
      <c r="J361">
        <f t="shared" si="48"/>
        <v>1800</v>
      </c>
      <c r="L361">
        <f t="shared" si="49"/>
        <v>300</v>
      </c>
      <c r="O361" t="e">
        <f t="shared" si="50"/>
        <v>#REF!</v>
      </c>
      <c r="Q361" t="e">
        <f t="shared" si="47"/>
        <v>#REF!</v>
      </c>
      <c r="S361" t="e">
        <f t="shared" si="51"/>
        <v>#REF!</v>
      </c>
    </row>
    <row r="362" spans="1:19" x14ac:dyDescent="0.3">
      <c r="A362" s="12">
        <v>40994</v>
      </c>
      <c r="B362">
        <f>Sunrise_set!AE363</f>
        <v>602</v>
      </c>
      <c r="C362">
        <f>Sunrise_set!AF363</f>
        <v>1845</v>
      </c>
      <c r="D362" s="36" t="e">
        <f t="shared" si="44"/>
        <v>#REF!</v>
      </c>
      <c r="E362" s="36" t="e">
        <f t="shared" si="45"/>
        <v>#REF!</v>
      </c>
      <c r="G362" s="11"/>
      <c r="H362" s="11"/>
      <c r="I362">
        <f t="shared" si="46"/>
        <v>660</v>
      </c>
      <c r="J362">
        <f t="shared" si="48"/>
        <v>1800</v>
      </c>
      <c r="L362">
        <f t="shared" si="49"/>
        <v>300</v>
      </c>
      <c r="O362" t="e">
        <f t="shared" si="50"/>
        <v>#REF!</v>
      </c>
      <c r="Q362" t="e">
        <f t="shared" si="47"/>
        <v>#REF!</v>
      </c>
      <c r="S362" t="e">
        <f t="shared" si="51"/>
        <v>#REF!</v>
      </c>
    </row>
    <row r="363" spans="1:19" x14ac:dyDescent="0.3">
      <c r="A363" s="12">
        <v>40995</v>
      </c>
      <c r="B363">
        <f>Sunrise_set!AE364</f>
        <v>559</v>
      </c>
      <c r="C363">
        <f>Sunrise_set!AF364</f>
        <v>1847</v>
      </c>
      <c r="D363" s="36" t="e">
        <f t="shared" si="44"/>
        <v>#REF!</v>
      </c>
      <c r="E363" s="36" t="e">
        <f t="shared" si="45"/>
        <v>#REF!</v>
      </c>
      <c r="G363" s="11"/>
      <c r="H363" s="11"/>
      <c r="I363">
        <f t="shared" si="46"/>
        <v>660</v>
      </c>
      <c r="J363">
        <f t="shared" si="48"/>
        <v>1800</v>
      </c>
      <c r="L363">
        <f t="shared" si="49"/>
        <v>300</v>
      </c>
      <c r="O363" t="e">
        <f t="shared" si="50"/>
        <v>#REF!</v>
      </c>
      <c r="Q363" t="e">
        <f t="shared" si="47"/>
        <v>#REF!</v>
      </c>
      <c r="S363" t="e">
        <f t="shared" si="51"/>
        <v>#REF!</v>
      </c>
    </row>
    <row r="364" spans="1:19" x14ac:dyDescent="0.3">
      <c r="A364" s="12">
        <v>40996</v>
      </c>
      <c r="B364">
        <f>Sunrise_set!AE365</f>
        <v>556</v>
      </c>
      <c r="C364">
        <f>Sunrise_set!AF365</f>
        <v>1849</v>
      </c>
      <c r="D364" s="36" t="e">
        <f t="shared" si="44"/>
        <v>#REF!</v>
      </c>
      <c r="E364" s="36" t="e">
        <f t="shared" si="45"/>
        <v>#REF!</v>
      </c>
      <c r="G364" s="11"/>
      <c r="H364" s="11"/>
      <c r="I364">
        <f t="shared" si="46"/>
        <v>660</v>
      </c>
      <c r="J364">
        <f t="shared" si="48"/>
        <v>1800</v>
      </c>
      <c r="L364">
        <f t="shared" si="49"/>
        <v>300</v>
      </c>
      <c r="O364" t="e">
        <f t="shared" si="50"/>
        <v>#REF!</v>
      </c>
      <c r="Q364" t="e">
        <f t="shared" si="47"/>
        <v>#REF!</v>
      </c>
      <c r="S364" t="e">
        <f t="shared" si="51"/>
        <v>#REF!</v>
      </c>
    </row>
    <row r="365" spans="1:19" x14ac:dyDescent="0.3">
      <c r="A365" s="12">
        <v>40997</v>
      </c>
      <c r="B365">
        <f>Sunrise_set!AE366</f>
        <v>553</v>
      </c>
      <c r="C365">
        <f>Sunrise_set!AF366</f>
        <v>1851</v>
      </c>
      <c r="D365" s="36" t="e">
        <f t="shared" si="44"/>
        <v>#REF!</v>
      </c>
      <c r="E365" s="36" t="e">
        <f t="shared" si="45"/>
        <v>#REF!</v>
      </c>
      <c r="G365" s="11"/>
      <c r="H365" s="11"/>
      <c r="I365">
        <f t="shared" si="46"/>
        <v>660</v>
      </c>
      <c r="J365">
        <f t="shared" si="48"/>
        <v>1800</v>
      </c>
      <c r="L365">
        <f t="shared" si="49"/>
        <v>300</v>
      </c>
      <c r="O365" t="e">
        <f t="shared" si="50"/>
        <v>#REF!</v>
      </c>
      <c r="Q365" t="e">
        <f t="shared" si="47"/>
        <v>#REF!</v>
      </c>
      <c r="S365" t="e">
        <f t="shared" si="51"/>
        <v>#REF!</v>
      </c>
    </row>
    <row r="366" spans="1:19" x14ac:dyDescent="0.3">
      <c r="A366" s="12">
        <v>40998</v>
      </c>
      <c r="B366">
        <f>Sunrise_set!AE367</f>
        <v>550</v>
      </c>
      <c r="C366">
        <f>Sunrise_set!AF367</f>
        <v>1853</v>
      </c>
      <c r="D366" s="36" t="e">
        <f t="shared" si="44"/>
        <v>#REF!</v>
      </c>
      <c r="E366" s="36" t="e">
        <f t="shared" si="45"/>
        <v>#REF!</v>
      </c>
      <c r="G366" s="11"/>
      <c r="H366" s="11"/>
      <c r="I366">
        <f t="shared" si="46"/>
        <v>660</v>
      </c>
      <c r="J366">
        <f t="shared" si="48"/>
        <v>1800</v>
      </c>
      <c r="L366">
        <f t="shared" si="49"/>
        <v>300</v>
      </c>
      <c r="O366" t="e">
        <f t="shared" si="50"/>
        <v>#REF!</v>
      </c>
      <c r="Q366" t="e">
        <f t="shared" si="47"/>
        <v>#REF!</v>
      </c>
      <c r="S366" t="e">
        <f t="shared" si="51"/>
        <v>#REF!</v>
      </c>
    </row>
    <row r="367" spans="1:19" x14ac:dyDescent="0.3">
      <c r="A367" s="12">
        <v>40999</v>
      </c>
      <c r="B367">
        <f>Sunrise_set!AE368</f>
        <v>548</v>
      </c>
      <c r="C367">
        <f>Sunrise_set!AF368</f>
        <v>1856</v>
      </c>
      <c r="D367" s="36" t="e">
        <f t="shared" si="44"/>
        <v>#REF!</v>
      </c>
      <c r="E367" s="36" t="e">
        <f t="shared" si="45"/>
        <v>#REF!</v>
      </c>
      <c r="G367" s="11"/>
      <c r="H367" s="11"/>
      <c r="I367">
        <f t="shared" si="46"/>
        <v>660</v>
      </c>
      <c r="J367">
        <f t="shared" si="48"/>
        <v>1800</v>
      </c>
      <c r="L367">
        <f t="shared" si="49"/>
        <v>300</v>
      </c>
      <c r="O367" t="e">
        <f t="shared" si="50"/>
        <v>#REF!</v>
      </c>
      <c r="Q367" t="e">
        <f t="shared" si="47"/>
        <v>#REF!</v>
      </c>
      <c r="S367" t="e">
        <f t="shared" si="51"/>
        <v>#REF!</v>
      </c>
    </row>
  </sheetData>
  <mergeCells count="15">
    <mergeCell ref="AC5:AD5"/>
    <mergeCell ref="AE5:AF5"/>
    <mergeCell ref="AG5:AH5"/>
    <mergeCell ref="AC3:AD3"/>
    <mergeCell ref="AE3:AF3"/>
    <mergeCell ref="AG3:AH3"/>
    <mergeCell ref="AC4:AD4"/>
    <mergeCell ref="AE4:AF4"/>
    <mergeCell ref="AG4:AH4"/>
    <mergeCell ref="AC1:AD1"/>
    <mergeCell ref="AE1:AF1"/>
    <mergeCell ref="AG1:AH1"/>
    <mergeCell ref="AC2:AD2"/>
    <mergeCell ref="AE2:AF2"/>
    <mergeCell ref="AG2:AH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368"/>
  <sheetViews>
    <sheetView topLeftCell="K1" workbookViewId="0">
      <selection activeCell="AF25" sqref="AF25"/>
    </sheetView>
  </sheetViews>
  <sheetFormatPr defaultRowHeight="14.4" x14ac:dyDescent="0.3"/>
  <sheetData>
    <row r="1" spans="1:32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32" x14ac:dyDescent="0.3">
      <c r="B2" t="s">
        <v>33</v>
      </c>
      <c r="C2" t="s">
        <v>33</v>
      </c>
      <c r="D2" t="s">
        <v>34</v>
      </c>
      <c r="E2" t="s">
        <v>34</v>
      </c>
      <c r="F2" t="s">
        <v>35</v>
      </c>
      <c r="G2" t="s">
        <v>35</v>
      </c>
      <c r="H2" t="s">
        <v>36</v>
      </c>
      <c r="I2" t="s">
        <v>36</v>
      </c>
      <c r="J2" t="s">
        <v>37</v>
      </c>
      <c r="K2" t="s">
        <v>37</v>
      </c>
      <c r="L2" t="s">
        <v>38</v>
      </c>
      <c r="M2" t="s">
        <v>38</v>
      </c>
      <c r="N2" t="s">
        <v>39</v>
      </c>
      <c r="O2" t="s">
        <v>39</v>
      </c>
      <c r="P2" t="s">
        <v>40</v>
      </c>
      <c r="Q2" t="s">
        <v>40</v>
      </c>
      <c r="R2" t="s">
        <v>41</v>
      </c>
      <c r="S2" t="s">
        <v>41</v>
      </c>
      <c r="T2" t="s">
        <v>49</v>
      </c>
      <c r="U2" t="s">
        <v>49</v>
      </c>
      <c r="V2" t="s">
        <v>42</v>
      </c>
      <c r="W2" t="s">
        <v>42</v>
      </c>
      <c r="X2" t="s">
        <v>43</v>
      </c>
      <c r="Y2" t="s">
        <v>43</v>
      </c>
      <c r="Z2" t="s">
        <v>44</v>
      </c>
      <c r="AA2" t="s">
        <v>44</v>
      </c>
      <c r="AB2" t="s">
        <v>45</v>
      </c>
      <c r="AC2" t="s">
        <v>45</v>
      </c>
    </row>
    <row r="3" spans="1:32" x14ac:dyDescent="0.3">
      <c r="A3">
        <v>1</v>
      </c>
      <c r="B3">
        <v>531</v>
      </c>
      <c r="C3">
        <v>1832</v>
      </c>
      <c r="D3">
        <v>538</v>
      </c>
      <c r="E3">
        <v>1840</v>
      </c>
      <c r="F3">
        <v>535</v>
      </c>
      <c r="G3">
        <v>1835</v>
      </c>
      <c r="H3">
        <v>547</v>
      </c>
      <c r="I3">
        <v>1850</v>
      </c>
      <c r="J3">
        <v>541</v>
      </c>
      <c r="K3">
        <v>1842</v>
      </c>
      <c r="L3">
        <v>537</v>
      </c>
      <c r="M3">
        <v>1844</v>
      </c>
      <c r="N3">
        <v>542</v>
      </c>
      <c r="O3">
        <v>1845</v>
      </c>
      <c r="P3">
        <v>541</v>
      </c>
      <c r="Q3">
        <v>1839</v>
      </c>
      <c r="R3">
        <v>534</v>
      </c>
      <c r="S3">
        <v>1832</v>
      </c>
      <c r="T3">
        <v>552</v>
      </c>
      <c r="U3">
        <v>1852</v>
      </c>
      <c r="V3">
        <v>550</v>
      </c>
      <c r="W3">
        <v>1847</v>
      </c>
      <c r="X3">
        <v>539</v>
      </c>
      <c r="Y3">
        <v>1843</v>
      </c>
      <c r="Z3">
        <v>547</v>
      </c>
      <c r="AA3">
        <v>1856</v>
      </c>
      <c r="AB3">
        <v>545</v>
      </c>
      <c r="AC3">
        <v>1858</v>
      </c>
      <c r="AE3">
        <f>HLOOKUP(Calc!$Y$8,look1,Sunrise_set!A3+2)</f>
        <v>545</v>
      </c>
      <c r="AF3">
        <f>HLOOKUP(Calc!$Z$8,look1,Sunrise_set!A3+2)</f>
        <v>1858</v>
      </c>
    </row>
    <row r="4" spans="1:32" x14ac:dyDescent="0.3">
      <c r="A4">
        <v>2</v>
      </c>
      <c r="B4">
        <v>529</v>
      </c>
      <c r="C4">
        <v>1833</v>
      </c>
      <c r="D4">
        <v>536</v>
      </c>
      <c r="E4">
        <v>1842</v>
      </c>
      <c r="F4">
        <v>533</v>
      </c>
      <c r="G4">
        <v>1836</v>
      </c>
      <c r="H4">
        <v>544</v>
      </c>
      <c r="I4">
        <v>1852</v>
      </c>
      <c r="J4">
        <v>539</v>
      </c>
      <c r="K4">
        <v>1844</v>
      </c>
      <c r="L4">
        <v>535</v>
      </c>
      <c r="M4">
        <v>1846</v>
      </c>
      <c r="N4">
        <v>539</v>
      </c>
      <c r="O4">
        <v>1847</v>
      </c>
      <c r="P4">
        <v>539</v>
      </c>
      <c r="Q4">
        <v>1841</v>
      </c>
      <c r="R4">
        <v>532</v>
      </c>
      <c r="S4">
        <v>1834</v>
      </c>
      <c r="T4">
        <v>549</v>
      </c>
      <c r="U4">
        <v>1853</v>
      </c>
      <c r="V4">
        <v>547</v>
      </c>
      <c r="W4">
        <v>1849</v>
      </c>
      <c r="X4">
        <v>536</v>
      </c>
      <c r="Y4">
        <v>1845</v>
      </c>
      <c r="Z4">
        <v>544</v>
      </c>
      <c r="AA4">
        <v>1858</v>
      </c>
      <c r="AB4">
        <v>542</v>
      </c>
      <c r="AC4">
        <v>1900</v>
      </c>
      <c r="AE4">
        <f>HLOOKUP(Calc!$Y$8,look1,Sunrise_set!A4+2)</f>
        <v>542</v>
      </c>
      <c r="AF4">
        <f>HLOOKUP(Calc!$Z$8,look1,Sunrise_set!A4+2)</f>
        <v>1900</v>
      </c>
    </row>
    <row r="5" spans="1:32" x14ac:dyDescent="0.3">
      <c r="A5">
        <v>3</v>
      </c>
      <c r="B5">
        <v>527</v>
      </c>
      <c r="C5">
        <v>1835</v>
      </c>
      <c r="D5">
        <v>533</v>
      </c>
      <c r="E5">
        <v>1844</v>
      </c>
      <c r="F5">
        <v>531</v>
      </c>
      <c r="G5">
        <v>1838</v>
      </c>
      <c r="H5">
        <v>542</v>
      </c>
      <c r="I5">
        <v>1853</v>
      </c>
      <c r="J5">
        <v>536</v>
      </c>
      <c r="K5">
        <v>1846</v>
      </c>
      <c r="L5">
        <v>532</v>
      </c>
      <c r="M5">
        <v>1848</v>
      </c>
      <c r="N5">
        <v>537</v>
      </c>
      <c r="O5">
        <v>1849</v>
      </c>
      <c r="P5">
        <v>536</v>
      </c>
      <c r="Q5">
        <v>1843</v>
      </c>
      <c r="R5">
        <v>530</v>
      </c>
      <c r="S5">
        <v>1836</v>
      </c>
      <c r="T5">
        <v>547</v>
      </c>
      <c r="U5">
        <v>1855</v>
      </c>
      <c r="V5">
        <v>545</v>
      </c>
      <c r="W5">
        <v>1850</v>
      </c>
      <c r="X5">
        <v>534</v>
      </c>
      <c r="Y5">
        <v>1846</v>
      </c>
      <c r="Z5">
        <v>542</v>
      </c>
      <c r="AA5">
        <v>1900</v>
      </c>
      <c r="AB5">
        <v>539</v>
      </c>
      <c r="AC5">
        <v>1902</v>
      </c>
      <c r="AE5">
        <f>HLOOKUP(Calc!$Y$8,look1,Sunrise_set!A5+2)</f>
        <v>539</v>
      </c>
      <c r="AF5">
        <f>HLOOKUP(Calc!$Z$8,look1,Sunrise_set!A5+2)</f>
        <v>1902</v>
      </c>
    </row>
    <row r="6" spans="1:32" x14ac:dyDescent="0.3">
      <c r="A6">
        <v>4</v>
      </c>
      <c r="B6">
        <v>524</v>
      </c>
      <c r="C6">
        <v>1837</v>
      </c>
      <c r="D6">
        <v>531</v>
      </c>
      <c r="E6">
        <v>1845</v>
      </c>
      <c r="F6">
        <v>529</v>
      </c>
      <c r="G6">
        <v>1840</v>
      </c>
      <c r="H6">
        <v>540</v>
      </c>
      <c r="I6">
        <v>1855</v>
      </c>
      <c r="J6">
        <v>534</v>
      </c>
      <c r="K6">
        <v>1847</v>
      </c>
      <c r="L6">
        <v>530</v>
      </c>
      <c r="M6">
        <v>1850</v>
      </c>
      <c r="N6">
        <v>535</v>
      </c>
      <c r="O6">
        <v>1850</v>
      </c>
      <c r="P6">
        <v>534</v>
      </c>
      <c r="Q6">
        <v>1844</v>
      </c>
      <c r="R6">
        <v>527</v>
      </c>
      <c r="S6">
        <v>1837</v>
      </c>
      <c r="T6">
        <v>545</v>
      </c>
      <c r="U6">
        <v>1857</v>
      </c>
      <c r="V6">
        <v>543</v>
      </c>
      <c r="W6">
        <v>1852</v>
      </c>
      <c r="X6">
        <v>531</v>
      </c>
      <c r="Y6">
        <v>1848</v>
      </c>
      <c r="Z6">
        <v>539</v>
      </c>
      <c r="AA6">
        <v>1902</v>
      </c>
      <c r="AB6">
        <v>537</v>
      </c>
      <c r="AC6">
        <v>1904</v>
      </c>
      <c r="AE6">
        <f>HLOOKUP(Calc!$Y$8,look1,Sunrise_set!A6+2)</f>
        <v>537</v>
      </c>
      <c r="AF6">
        <f>HLOOKUP(Calc!$Z$8,look1,Sunrise_set!A6+2)</f>
        <v>1904</v>
      </c>
    </row>
    <row r="7" spans="1:32" x14ac:dyDescent="0.3">
      <c r="A7">
        <v>5</v>
      </c>
      <c r="B7">
        <v>522</v>
      </c>
      <c r="C7">
        <v>1839</v>
      </c>
      <c r="D7">
        <v>529</v>
      </c>
      <c r="E7">
        <v>1847</v>
      </c>
      <c r="F7">
        <v>526</v>
      </c>
      <c r="G7">
        <v>1841</v>
      </c>
      <c r="H7">
        <v>537</v>
      </c>
      <c r="I7">
        <v>1857</v>
      </c>
      <c r="J7">
        <v>532</v>
      </c>
      <c r="K7">
        <v>1849</v>
      </c>
      <c r="L7">
        <v>527</v>
      </c>
      <c r="M7">
        <v>1852</v>
      </c>
      <c r="N7">
        <v>532</v>
      </c>
      <c r="O7">
        <v>1852</v>
      </c>
      <c r="P7">
        <v>532</v>
      </c>
      <c r="Q7">
        <v>1846</v>
      </c>
      <c r="R7">
        <v>525</v>
      </c>
      <c r="S7">
        <v>1839</v>
      </c>
      <c r="T7">
        <v>543</v>
      </c>
      <c r="U7">
        <v>1858</v>
      </c>
      <c r="V7">
        <v>541</v>
      </c>
      <c r="W7">
        <v>1854</v>
      </c>
      <c r="X7">
        <v>529</v>
      </c>
      <c r="Y7">
        <v>1850</v>
      </c>
      <c r="Z7">
        <v>537</v>
      </c>
      <c r="AA7">
        <v>1904</v>
      </c>
      <c r="AB7">
        <v>534</v>
      </c>
      <c r="AC7">
        <v>1906</v>
      </c>
      <c r="AE7">
        <f>HLOOKUP(Calc!$Y$8,look1,Sunrise_set!A7+2)</f>
        <v>534</v>
      </c>
      <c r="AF7">
        <f>HLOOKUP(Calc!$Z$8,look1,Sunrise_set!A7+2)</f>
        <v>1906</v>
      </c>
    </row>
    <row r="8" spans="1:32" x14ac:dyDescent="0.3">
      <c r="A8">
        <v>6</v>
      </c>
      <c r="B8">
        <v>520</v>
      </c>
      <c r="C8">
        <v>1840</v>
      </c>
      <c r="D8">
        <v>526</v>
      </c>
      <c r="E8">
        <v>1849</v>
      </c>
      <c r="F8">
        <v>524</v>
      </c>
      <c r="G8">
        <v>1843</v>
      </c>
      <c r="H8">
        <v>535</v>
      </c>
      <c r="I8">
        <v>1859</v>
      </c>
      <c r="J8">
        <v>529</v>
      </c>
      <c r="K8">
        <v>1851</v>
      </c>
      <c r="L8">
        <v>525</v>
      </c>
      <c r="M8">
        <v>1854</v>
      </c>
      <c r="N8">
        <v>530</v>
      </c>
      <c r="O8">
        <v>1854</v>
      </c>
      <c r="P8">
        <v>530</v>
      </c>
      <c r="Q8">
        <v>1848</v>
      </c>
      <c r="R8">
        <v>523</v>
      </c>
      <c r="S8">
        <v>1841</v>
      </c>
      <c r="T8">
        <v>540</v>
      </c>
      <c r="U8">
        <v>1900</v>
      </c>
      <c r="V8">
        <v>539</v>
      </c>
      <c r="W8">
        <v>1855</v>
      </c>
      <c r="X8">
        <v>527</v>
      </c>
      <c r="Y8">
        <v>1852</v>
      </c>
      <c r="Z8">
        <v>534</v>
      </c>
      <c r="AA8">
        <v>1906</v>
      </c>
      <c r="AB8">
        <v>531</v>
      </c>
      <c r="AC8">
        <v>1909</v>
      </c>
      <c r="AE8">
        <f>HLOOKUP(Calc!$Y$8,look1,Sunrise_set!A8+2)</f>
        <v>531</v>
      </c>
      <c r="AF8">
        <f>HLOOKUP(Calc!$Z$8,look1,Sunrise_set!A8+2)</f>
        <v>1909</v>
      </c>
    </row>
    <row r="9" spans="1:32" x14ac:dyDescent="0.3">
      <c r="A9">
        <v>7</v>
      </c>
      <c r="B9">
        <v>517</v>
      </c>
      <c r="C9">
        <v>1842</v>
      </c>
      <c r="D9">
        <v>524</v>
      </c>
      <c r="E9">
        <v>1851</v>
      </c>
      <c r="F9">
        <v>522</v>
      </c>
      <c r="G9">
        <v>1845</v>
      </c>
      <c r="H9">
        <v>533</v>
      </c>
      <c r="I9">
        <v>1901</v>
      </c>
      <c r="J9">
        <v>527</v>
      </c>
      <c r="K9">
        <v>1853</v>
      </c>
      <c r="L9">
        <v>522</v>
      </c>
      <c r="M9">
        <v>1856</v>
      </c>
      <c r="N9">
        <v>527</v>
      </c>
      <c r="O9">
        <v>1856</v>
      </c>
      <c r="P9">
        <v>528</v>
      </c>
      <c r="Q9">
        <v>1849</v>
      </c>
      <c r="R9">
        <v>521</v>
      </c>
      <c r="S9">
        <v>1842</v>
      </c>
      <c r="T9">
        <v>538</v>
      </c>
      <c r="U9">
        <v>1902</v>
      </c>
      <c r="V9">
        <v>536</v>
      </c>
      <c r="W9">
        <v>1857</v>
      </c>
      <c r="X9">
        <v>524</v>
      </c>
      <c r="Y9">
        <v>1854</v>
      </c>
      <c r="Z9">
        <v>531</v>
      </c>
      <c r="AA9">
        <v>1908</v>
      </c>
      <c r="AB9">
        <v>528</v>
      </c>
      <c r="AC9">
        <v>1911</v>
      </c>
      <c r="AE9">
        <f>HLOOKUP(Calc!$Y$8,look1,Sunrise_set!A9+2)</f>
        <v>528</v>
      </c>
      <c r="AF9">
        <f>HLOOKUP(Calc!$Z$8,look1,Sunrise_set!A9+2)</f>
        <v>1911</v>
      </c>
    </row>
    <row r="10" spans="1:32" x14ac:dyDescent="0.3">
      <c r="A10">
        <v>8</v>
      </c>
      <c r="B10">
        <v>515</v>
      </c>
      <c r="C10">
        <v>1844</v>
      </c>
      <c r="D10">
        <v>521</v>
      </c>
      <c r="E10">
        <v>1853</v>
      </c>
      <c r="F10">
        <v>520</v>
      </c>
      <c r="G10">
        <v>1846</v>
      </c>
      <c r="H10">
        <v>530</v>
      </c>
      <c r="I10">
        <v>1902</v>
      </c>
      <c r="J10">
        <v>525</v>
      </c>
      <c r="K10">
        <v>1854</v>
      </c>
      <c r="L10">
        <v>520</v>
      </c>
      <c r="M10">
        <v>1858</v>
      </c>
      <c r="N10">
        <v>525</v>
      </c>
      <c r="O10">
        <v>1858</v>
      </c>
      <c r="P10">
        <v>525</v>
      </c>
      <c r="Q10">
        <v>1851</v>
      </c>
      <c r="R10">
        <v>519</v>
      </c>
      <c r="S10">
        <v>1844</v>
      </c>
      <c r="T10">
        <v>536</v>
      </c>
      <c r="U10">
        <v>1903</v>
      </c>
      <c r="V10">
        <v>534</v>
      </c>
      <c r="W10">
        <v>1859</v>
      </c>
      <c r="X10">
        <v>522</v>
      </c>
      <c r="Y10">
        <v>1856</v>
      </c>
      <c r="Z10">
        <v>529</v>
      </c>
      <c r="AA10">
        <v>1910</v>
      </c>
      <c r="AB10">
        <v>526</v>
      </c>
      <c r="AC10">
        <v>1913</v>
      </c>
      <c r="AE10">
        <f>HLOOKUP(Calc!$Y$8,look1,Sunrise_set!A10+2)</f>
        <v>526</v>
      </c>
      <c r="AF10">
        <f>HLOOKUP(Calc!$Z$8,look1,Sunrise_set!A10+2)</f>
        <v>1913</v>
      </c>
    </row>
    <row r="11" spans="1:32" x14ac:dyDescent="0.3">
      <c r="A11">
        <v>9</v>
      </c>
      <c r="B11">
        <v>513</v>
      </c>
      <c r="C11">
        <v>1846</v>
      </c>
      <c r="D11">
        <v>519</v>
      </c>
      <c r="E11">
        <v>1854</v>
      </c>
      <c r="F11">
        <v>518</v>
      </c>
      <c r="G11">
        <v>1848</v>
      </c>
      <c r="H11">
        <v>528</v>
      </c>
      <c r="I11">
        <v>1904</v>
      </c>
      <c r="J11">
        <v>523</v>
      </c>
      <c r="K11">
        <v>1856</v>
      </c>
      <c r="L11">
        <v>517</v>
      </c>
      <c r="M11">
        <v>1900</v>
      </c>
      <c r="N11">
        <v>523</v>
      </c>
      <c r="O11">
        <v>1900</v>
      </c>
      <c r="P11">
        <v>523</v>
      </c>
      <c r="Q11">
        <v>1853</v>
      </c>
      <c r="R11">
        <v>516</v>
      </c>
      <c r="S11">
        <v>1846</v>
      </c>
      <c r="T11">
        <v>534</v>
      </c>
      <c r="U11">
        <v>1905</v>
      </c>
      <c r="V11">
        <v>532</v>
      </c>
      <c r="W11">
        <v>1900</v>
      </c>
      <c r="X11">
        <v>519</v>
      </c>
      <c r="Y11">
        <v>1857</v>
      </c>
      <c r="Z11">
        <v>526</v>
      </c>
      <c r="AA11">
        <v>1912</v>
      </c>
      <c r="AB11">
        <v>523</v>
      </c>
      <c r="AC11">
        <v>1915</v>
      </c>
      <c r="AE11">
        <f>HLOOKUP(Calc!$Y$8,look1,Sunrise_set!A11+2)</f>
        <v>523</v>
      </c>
      <c r="AF11">
        <f>HLOOKUP(Calc!$Z$8,look1,Sunrise_set!A11+2)</f>
        <v>1915</v>
      </c>
    </row>
    <row r="12" spans="1:32" x14ac:dyDescent="0.3">
      <c r="A12">
        <v>10</v>
      </c>
      <c r="B12">
        <v>511</v>
      </c>
      <c r="C12">
        <v>1847</v>
      </c>
      <c r="D12">
        <v>517</v>
      </c>
      <c r="E12">
        <v>1856</v>
      </c>
      <c r="F12">
        <v>515</v>
      </c>
      <c r="G12">
        <v>1850</v>
      </c>
      <c r="H12">
        <v>525</v>
      </c>
      <c r="I12">
        <v>1906</v>
      </c>
      <c r="J12">
        <v>520</v>
      </c>
      <c r="K12">
        <v>1858</v>
      </c>
      <c r="L12">
        <v>515</v>
      </c>
      <c r="M12">
        <v>1902</v>
      </c>
      <c r="N12">
        <v>520</v>
      </c>
      <c r="O12">
        <v>1901</v>
      </c>
      <c r="P12">
        <v>521</v>
      </c>
      <c r="Q12">
        <v>1854</v>
      </c>
      <c r="R12">
        <v>514</v>
      </c>
      <c r="S12">
        <v>1847</v>
      </c>
      <c r="T12">
        <v>531</v>
      </c>
      <c r="U12">
        <v>1907</v>
      </c>
      <c r="V12">
        <v>530</v>
      </c>
      <c r="W12">
        <v>1902</v>
      </c>
      <c r="X12">
        <v>517</v>
      </c>
      <c r="Y12">
        <v>1859</v>
      </c>
      <c r="Z12">
        <v>524</v>
      </c>
      <c r="AA12">
        <v>1914</v>
      </c>
      <c r="AB12">
        <v>520</v>
      </c>
      <c r="AC12">
        <v>1917</v>
      </c>
      <c r="AE12">
        <f>HLOOKUP(Calc!$Y$8,look1,Sunrise_set!A12+2)</f>
        <v>520</v>
      </c>
      <c r="AF12">
        <f>HLOOKUP(Calc!$Z$8,look1,Sunrise_set!A12+2)</f>
        <v>1917</v>
      </c>
    </row>
    <row r="13" spans="1:32" x14ac:dyDescent="0.3">
      <c r="A13">
        <v>11</v>
      </c>
      <c r="B13">
        <v>508</v>
      </c>
      <c r="C13">
        <v>1849</v>
      </c>
      <c r="D13">
        <v>515</v>
      </c>
      <c r="E13">
        <v>1858</v>
      </c>
      <c r="F13">
        <v>513</v>
      </c>
      <c r="G13">
        <v>1851</v>
      </c>
      <c r="H13">
        <v>523</v>
      </c>
      <c r="I13">
        <v>1908</v>
      </c>
      <c r="J13">
        <v>518</v>
      </c>
      <c r="K13">
        <v>1900</v>
      </c>
      <c r="L13">
        <v>512</v>
      </c>
      <c r="M13">
        <v>1903</v>
      </c>
      <c r="N13">
        <v>518</v>
      </c>
      <c r="O13">
        <v>1903</v>
      </c>
      <c r="P13">
        <v>519</v>
      </c>
      <c r="Q13">
        <v>1856</v>
      </c>
      <c r="R13">
        <v>512</v>
      </c>
      <c r="S13">
        <v>1849</v>
      </c>
      <c r="T13">
        <v>529</v>
      </c>
      <c r="U13">
        <v>1909</v>
      </c>
      <c r="V13">
        <v>528</v>
      </c>
      <c r="W13">
        <v>1903</v>
      </c>
      <c r="X13">
        <v>515</v>
      </c>
      <c r="Y13">
        <v>1901</v>
      </c>
      <c r="Z13">
        <v>521</v>
      </c>
      <c r="AA13">
        <v>1916</v>
      </c>
      <c r="AB13">
        <v>518</v>
      </c>
      <c r="AC13">
        <v>1920</v>
      </c>
      <c r="AE13">
        <f>HLOOKUP(Calc!$Y$8,look1,Sunrise_set!A13+2)</f>
        <v>518</v>
      </c>
      <c r="AF13">
        <f>HLOOKUP(Calc!$Z$8,look1,Sunrise_set!A13+2)</f>
        <v>1920</v>
      </c>
    </row>
    <row r="14" spans="1:32" x14ac:dyDescent="0.3">
      <c r="A14">
        <v>12</v>
      </c>
      <c r="B14">
        <v>506</v>
      </c>
      <c r="C14">
        <v>1851</v>
      </c>
      <c r="D14">
        <v>512</v>
      </c>
      <c r="E14">
        <v>1900</v>
      </c>
      <c r="F14">
        <v>511</v>
      </c>
      <c r="G14">
        <v>1853</v>
      </c>
      <c r="H14">
        <v>521</v>
      </c>
      <c r="I14">
        <v>1910</v>
      </c>
      <c r="J14">
        <v>516</v>
      </c>
      <c r="K14">
        <v>1901</v>
      </c>
      <c r="L14">
        <v>510</v>
      </c>
      <c r="M14">
        <v>1905</v>
      </c>
      <c r="N14">
        <v>516</v>
      </c>
      <c r="O14">
        <v>1905</v>
      </c>
      <c r="P14">
        <v>517</v>
      </c>
      <c r="Q14">
        <v>1858</v>
      </c>
      <c r="R14">
        <v>510</v>
      </c>
      <c r="S14">
        <v>1851</v>
      </c>
      <c r="T14">
        <v>527</v>
      </c>
      <c r="U14">
        <v>1910</v>
      </c>
      <c r="V14">
        <v>526</v>
      </c>
      <c r="W14">
        <v>1905</v>
      </c>
      <c r="X14">
        <v>512</v>
      </c>
      <c r="Y14">
        <v>1903</v>
      </c>
      <c r="Z14">
        <v>519</v>
      </c>
      <c r="AA14">
        <v>1918</v>
      </c>
      <c r="AB14">
        <v>515</v>
      </c>
      <c r="AC14">
        <v>1922</v>
      </c>
      <c r="AE14">
        <f>HLOOKUP(Calc!$Y$8,look1,Sunrise_set!A14+2)</f>
        <v>515</v>
      </c>
      <c r="AF14">
        <f>HLOOKUP(Calc!$Z$8,look1,Sunrise_set!A14+2)</f>
        <v>1922</v>
      </c>
    </row>
    <row r="15" spans="1:32" x14ac:dyDescent="0.3">
      <c r="A15">
        <v>13</v>
      </c>
      <c r="B15">
        <v>504</v>
      </c>
      <c r="C15">
        <v>1852</v>
      </c>
      <c r="D15">
        <v>510</v>
      </c>
      <c r="E15">
        <v>1901</v>
      </c>
      <c r="F15">
        <v>509</v>
      </c>
      <c r="G15">
        <v>1855</v>
      </c>
      <c r="H15">
        <v>518</v>
      </c>
      <c r="I15">
        <v>1911</v>
      </c>
      <c r="J15">
        <v>513</v>
      </c>
      <c r="K15">
        <v>1903</v>
      </c>
      <c r="L15">
        <v>507</v>
      </c>
      <c r="M15">
        <v>1907</v>
      </c>
      <c r="N15">
        <v>513</v>
      </c>
      <c r="O15">
        <v>1907</v>
      </c>
      <c r="P15">
        <v>514</v>
      </c>
      <c r="Q15">
        <v>1859</v>
      </c>
      <c r="R15">
        <v>508</v>
      </c>
      <c r="S15">
        <v>1852</v>
      </c>
      <c r="T15">
        <v>525</v>
      </c>
      <c r="U15">
        <v>1912</v>
      </c>
      <c r="V15">
        <v>524</v>
      </c>
      <c r="W15">
        <v>1907</v>
      </c>
      <c r="X15">
        <v>510</v>
      </c>
      <c r="Y15">
        <v>1905</v>
      </c>
      <c r="Z15">
        <v>516</v>
      </c>
      <c r="AA15">
        <v>1920</v>
      </c>
      <c r="AB15">
        <v>512</v>
      </c>
      <c r="AC15">
        <v>1924</v>
      </c>
      <c r="AE15">
        <f>HLOOKUP(Calc!$Y$8,look1,Sunrise_set!A15+2)</f>
        <v>512</v>
      </c>
      <c r="AF15">
        <f>HLOOKUP(Calc!$Z$8,look1,Sunrise_set!A15+2)</f>
        <v>1924</v>
      </c>
    </row>
    <row r="16" spans="1:32" x14ac:dyDescent="0.3">
      <c r="A16">
        <v>14</v>
      </c>
      <c r="B16">
        <v>502</v>
      </c>
      <c r="C16">
        <v>1854</v>
      </c>
      <c r="D16">
        <v>508</v>
      </c>
      <c r="E16">
        <v>1903</v>
      </c>
      <c r="F16">
        <v>507</v>
      </c>
      <c r="G16">
        <v>1856</v>
      </c>
      <c r="H16">
        <v>516</v>
      </c>
      <c r="I16">
        <v>1913</v>
      </c>
      <c r="J16">
        <v>511</v>
      </c>
      <c r="K16">
        <v>1905</v>
      </c>
      <c r="L16">
        <v>505</v>
      </c>
      <c r="M16">
        <v>1909</v>
      </c>
      <c r="N16">
        <v>511</v>
      </c>
      <c r="O16">
        <v>1909</v>
      </c>
      <c r="P16">
        <v>512</v>
      </c>
      <c r="Q16">
        <v>1901</v>
      </c>
      <c r="R16">
        <v>506</v>
      </c>
      <c r="S16">
        <v>1854</v>
      </c>
      <c r="T16">
        <v>522</v>
      </c>
      <c r="U16">
        <v>1914</v>
      </c>
      <c r="V16">
        <v>521</v>
      </c>
      <c r="W16">
        <v>1908</v>
      </c>
      <c r="X16">
        <v>508</v>
      </c>
      <c r="Y16">
        <v>1907</v>
      </c>
      <c r="Z16">
        <v>513</v>
      </c>
      <c r="AA16">
        <v>1922</v>
      </c>
      <c r="AB16">
        <v>510</v>
      </c>
      <c r="AC16">
        <v>1926</v>
      </c>
      <c r="AE16">
        <f>HLOOKUP(Calc!$Y$8,look1,Sunrise_set!A16+2)</f>
        <v>510</v>
      </c>
      <c r="AF16">
        <f>HLOOKUP(Calc!$Z$8,look1,Sunrise_set!A16+2)</f>
        <v>1926</v>
      </c>
    </row>
    <row r="17" spans="1:32" x14ac:dyDescent="0.3">
      <c r="A17">
        <v>15</v>
      </c>
      <c r="B17">
        <v>459</v>
      </c>
      <c r="C17">
        <v>1856</v>
      </c>
      <c r="D17">
        <v>505</v>
      </c>
      <c r="E17">
        <v>1905</v>
      </c>
      <c r="F17">
        <v>504</v>
      </c>
      <c r="G17">
        <v>1858</v>
      </c>
      <c r="H17">
        <v>514</v>
      </c>
      <c r="I17">
        <v>1915</v>
      </c>
      <c r="J17">
        <v>509</v>
      </c>
      <c r="K17">
        <v>1907</v>
      </c>
      <c r="L17">
        <v>503</v>
      </c>
      <c r="M17">
        <v>1911</v>
      </c>
      <c r="N17">
        <v>509</v>
      </c>
      <c r="O17">
        <v>1911</v>
      </c>
      <c r="P17">
        <v>510</v>
      </c>
      <c r="Q17">
        <v>1903</v>
      </c>
      <c r="R17">
        <v>503</v>
      </c>
      <c r="S17">
        <v>1855</v>
      </c>
      <c r="T17">
        <v>520</v>
      </c>
      <c r="U17">
        <v>1915</v>
      </c>
      <c r="V17">
        <v>519</v>
      </c>
      <c r="W17">
        <v>1910</v>
      </c>
      <c r="X17">
        <v>505</v>
      </c>
      <c r="Y17">
        <v>1909</v>
      </c>
      <c r="Z17">
        <v>511</v>
      </c>
      <c r="AA17">
        <v>1924</v>
      </c>
      <c r="AB17">
        <v>507</v>
      </c>
      <c r="AC17">
        <v>1928</v>
      </c>
      <c r="AE17">
        <f>HLOOKUP(Calc!$Y$8,look1,Sunrise_set!A17+2)</f>
        <v>507</v>
      </c>
      <c r="AF17">
        <f>HLOOKUP(Calc!$Z$8,look1,Sunrise_set!A17+2)</f>
        <v>1928</v>
      </c>
    </row>
    <row r="18" spans="1:32" x14ac:dyDescent="0.3">
      <c r="A18">
        <v>16</v>
      </c>
      <c r="B18">
        <v>457</v>
      </c>
      <c r="C18">
        <v>1858</v>
      </c>
      <c r="D18">
        <v>503</v>
      </c>
      <c r="E18">
        <v>1907</v>
      </c>
      <c r="F18">
        <v>502</v>
      </c>
      <c r="G18">
        <v>1900</v>
      </c>
      <c r="H18">
        <v>512</v>
      </c>
      <c r="I18">
        <v>1917</v>
      </c>
      <c r="J18">
        <v>507</v>
      </c>
      <c r="K18">
        <v>1908</v>
      </c>
      <c r="L18">
        <v>500</v>
      </c>
      <c r="M18">
        <v>1913</v>
      </c>
      <c r="N18">
        <v>506</v>
      </c>
      <c r="O18">
        <v>1912</v>
      </c>
      <c r="P18">
        <v>508</v>
      </c>
      <c r="Q18">
        <v>1904</v>
      </c>
      <c r="R18">
        <v>501</v>
      </c>
      <c r="S18">
        <v>1857</v>
      </c>
      <c r="T18">
        <v>518</v>
      </c>
      <c r="U18">
        <v>1917</v>
      </c>
      <c r="V18">
        <v>517</v>
      </c>
      <c r="W18">
        <v>1911</v>
      </c>
      <c r="X18">
        <v>503</v>
      </c>
      <c r="Y18">
        <v>1910</v>
      </c>
      <c r="Z18">
        <v>508</v>
      </c>
      <c r="AA18">
        <v>1926</v>
      </c>
      <c r="AB18">
        <v>504</v>
      </c>
      <c r="AC18">
        <v>1930</v>
      </c>
      <c r="AE18">
        <f>HLOOKUP(Calc!$Y$8,look1,Sunrise_set!A18+2)</f>
        <v>504</v>
      </c>
      <c r="AF18">
        <f>HLOOKUP(Calc!$Z$8,look1,Sunrise_set!A18+2)</f>
        <v>1930</v>
      </c>
    </row>
    <row r="19" spans="1:32" x14ac:dyDescent="0.3">
      <c r="A19">
        <v>17</v>
      </c>
      <c r="B19">
        <v>455</v>
      </c>
      <c r="C19">
        <v>1859</v>
      </c>
      <c r="D19">
        <v>501</v>
      </c>
      <c r="E19">
        <v>1909</v>
      </c>
      <c r="F19">
        <v>500</v>
      </c>
      <c r="G19">
        <v>1901</v>
      </c>
      <c r="H19">
        <v>509</v>
      </c>
      <c r="I19">
        <v>1919</v>
      </c>
      <c r="J19">
        <v>505</v>
      </c>
      <c r="K19">
        <v>1910</v>
      </c>
      <c r="L19">
        <v>458</v>
      </c>
      <c r="M19">
        <v>1915</v>
      </c>
      <c r="N19">
        <v>504</v>
      </c>
      <c r="O19">
        <v>1914</v>
      </c>
      <c r="P19">
        <v>506</v>
      </c>
      <c r="Q19">
        <v>1906</v>
      </c>
      <c r="R19">
        <v>459</v>
      </c>
      <c r="S19">
        <v>1859</v>
      </c>
      <c r="T19">
        <v>516</v>
      </c>
      <c r="U19">
        <v>1919</v>
      </c>
      <c r="V19">
        <v>515</v>
      </c>
      <c r="W19">
        <v>1913</v>
      </c>
      <c r="X19">
        <v>501</v>
      </c>
      <c r="Y19">
        <v>1912</v>
      </c>
      <c r="Z19">
        <v>506</v>
      </c>
      <c r="AA19">
        <v>1928</v>
      </c>
      <c r="AB19">
        <v>502</v>
      </c>
      <c r="AC19">
        <v>1933</v>
      </c>
      <c r="AE19">
        <f>HLOOKUP(Calc!$Y$8,look1,Sunrise_set!A19+2)</f>
        <v>502</v>
      </c>
      <c r="AF19">
        <f>HLOOKUP(Calc!$Z$8,look1,Sunrise_set!A19+2)</f>
        <v>1933</v>
      </c>
    </row>
    <row r="20" spans="1:32" x14ac:dyDescent="0.3">
      <c r="A20">
        <v>18</v>
      </c>
      <c r="B20">
        <v>453</v>
      </c>
      <c r="C20">
        <v>1901</v>
      </c>
      <c r="D20">
        <v>459</v>
      </c>
      <c r="E20">
        <v>1910</v>
      </c>
      <c r="F20">
        <v>458</v>
      </c>
      <c r="G20">
        <v>1903</v>
      </c>
      <c r="H20">
        <v>507</v>
      </c>
      <c r="I20">
        <v>1920</v>
      </c>
      <c r="J20">
        <v>502</v>
      </c>
      <c r="K20">
        <v>1912</v>
      </c>
      <c r="L20">
        <v>455</v>
      </c>
      <c r="M20">
        <v>1917</v>
      </c>
      <c r="N20">
        <v>502</v>
      </c>
      <c r="O20">
        <v>1916</v>
      </c>
      <c r="P20">
        <v>504</v>
      </c>
      <c r="Q20">
        <v>1908</v>
      </c>
      <c r="R20">
        <v>457</v>
      </c>
      <c r="S20">
        <v>1900</v>
      </c>
      <c r="T20">
        <v>514</v>
      </c>
      <c r="U20">
        <v>1920</v>
      </c>
      <c r="V20">
        <v>513</v>
      </c>
      <c r="W20">
        <v>1915</v>
      </c>
      <c r="X20">
        <v>458</v>
      </c>
      <c r="Y20">
        <v>1914</v>
      </c>
      <c r="Z20">
        <v>504</v>
      </c>
      <c r="AA20">
        <v>1930</v>
      </c>
      <c r="AB20">
        <v>459</v>
      </c>
      <c r="AC20">
        <v>1935</v>
      </c>
      <c r="AE20">
        <f>HLOOKUP(Calc!$Y$8,look1,Sunrise_set!A20+2)</f>
        <v>459</v>
      </c>
      <c r="AF20">
        <f>HLOOKUP(Calc!$Z$8,look1,Sunrise_set!A20+2)</f>
        <v>1935</v>
      </c>
    </row>
    <row r="21" spans="1:32" x14ac:dyDescent="0.3">
      <c r="A21">
        <v>19</v>
      </c>
      <c r="B21">
        <v>451</v>
      </c>
      <c r="C21">
        <v>1903</v>
      </c>
      <c r="D21">
        <v>457</v>
      </c>
      <c r="E21">
        <v>1912</v>
      </c>
      <c r="F21">
        <v>456</v>
      </c>
      <c r="G21">
        <v>1905</v>
      </c>
      <c r="H21">
        <v>505</v>
      </c>
      <c r="I21">
        <v>1922</v>
      </c>
      <c r="J21">
        <v>500</v>
      </c>
      <c r="K21">
        <v>1914</v>
      </c>
      <c r="L21">
        <v>453</v>
      </c>
      <c r="M21">
        <v>1919</v>
      </c>
      <c r="N21">
        <v>500</v>
      </c>
      <c r="O21">
        <v>1918</v>
      </c>
      <c r="P21">
        <v>502</v>
      </c>
      <c r="Q21">
        <v>1909</v>
      </c>
      <c r="R21">
        <v>455</v>
      </c>
      <c r="S21">
        <v>1902</v>
      </c>
      <c r="T21">
        <v>512</v>
      </c>
      <c r="U21">
        <v>1922</v>
      </c>
      <c r="V21">
        <v>511</v>
      </c>
      <c r="W21">
        <v>1916</v>
      </c>
      <c r="X21">
        <v>456</v>
      </c>
      <c r="Y21">
        <v>1916</v>
      </c>
      <c r="Z21">
        <v>501</v>
      </c>
      <c r="AA21">
        <v>1932</v>
      </c>
      <c r="AB21">
        <v>456</v>
      </c>
      <c r="AC21">
        <v>1937</v>
      </c>
      <c r="AE21">
        <f>HLOOKUP(Calc!$Y$8,look1,Sunrise_set!A21+2)</f>
        <v>456</v>
      </c>
      <c r="AF21">
        <f>HLOOKUP(Calc!$Z$8,look1,Sunrise_set!A21+2)</f>
        <v>1937</v>
      </c>
    </row>
    <row r="22" spans="1:32" x14ac:dyDescent="0.3">
      <c r="A22">
        <v>20</v>
      </c>
      <c r="B22">
        <v>449</v>
      </c>
      <c r="C22">
        <v>1905</v>
      </c>
      <c r="D22">
        <v>454</v>
      </c>
      <c r="E22">
        <v>1914</v>
      </c>
      <c r="F22">
        <v>454</v>
      </c>
      <c r="G22">
        <v>1906</v>
      </c>
      <c r="H22">
        <v>503</v>
      </c>
      <c r="I22">
        <v>1924</v>
      </c>
      <c r="J22">
        <v>458</v>
      </c>
      <c r="K22">
        <v>1915</v>
      </c>
      <c r="L22">
        <v>451</v>
      </c>
      <c r="M22">
        <v>1921</v>
      </c>
      <c r="N22">
        <v>457</v>
      </c>
      <c r="O22">
        <v>1920</v>
      </c>
      <c r="P22">
        <v>500</v>
      </c>
      <c r="Q22">
        <v>1911</v>
      </c>
      <c r="R22">
        <v>453</v>
      </c>
      <c r="S22">
        <v>1904</v>
      </c>
      <c r="T22">
        <v>510</v>
      </c>
      <c r="U22">
        <v>1924</v>
      </c>
      <c r="V22">
        <v>509</v>
      </c>
      <c r="W22">
        <v>1918</v>
      </c>
      <c r="X22">
        <v>454</v>
      </c>
      <c r="Y22">
        <v>1918</v>
      </c>
      <c r="Z22">
        <v>459</v>
      </c>
      <c r="AA22">
        <v>1934</v>
      </c>
      <c r="AB22">
        <v>454</v>
      </c>
      <c r="AC22">
        <v>1939</v>
      </c>
      <c r="AE22">
        <f>HLOOKUP(Calc!$Y$8,look1,Sunrise_set!A22+2)</f>
        <v>454</v>
      </c>
      <c r="AF22">
        <f>HLOOKUP(Calc!$Z$8,look1,Sunrise_set!A22+2)</f>
        <v>1939</v>
      </c>
    </row>
    <row r="23" spans="1:32" x14ac:dyDescent="0.3">
      <c r="A23">
        <v>21</v>
      </c>
      <c r="B23">
        <v>446</v>
      </c>
      <c r="C23">
        <v>1906</v>
      </c>
      <c r="D23">
        <v>452</v>
      </c>
      <c r="E23">
        <v>1916</v>
      </c>
      <c r="F23">
        <v>452</v>
      </c>
      <c r="G23">
        <v>1908</v>
      </c>
      <c r="H23">
        <v>500</v>
      </c>
      <c r="I23">
        <v>1926</v>
      </c>
      <c r="J23">
        <v>456</v>
      </c>
      <c r="K23">
        <v>1917</v>
      </c>
      <c r="L23">
        <v>448</v>
      </c>
      <c r="M23">
        <v>1923</v>
      </c>
      <c r="N23">
        <v>455</v>
      </c>
      <c r="O23">
        <v>1921</v>
      </c>
      <c r="P23">
        <v>458</v>
      </c>
      <c r="Q23">
        <v>1912</v>
      </c>
      <c r="R23">
        <v>451</v>
      </c>
      <c r="S23">
        <v>1905</v>
      </c>
      <c r="T23">
        <v>507</v>
      </c>
      <c r="U23">
        <v>1925</v>
      </c>
      <c r="V23">
        <v>507</v>
      </c>
      <c r="W23">
        <v>1919</v>
      </c>
      <c r="X23">
        <v>452</v>
      </c>
      <c r="Y23">
        <v>1920</v>
      </c>
      <c r="Z23">
        <v>456</v>
      </c>
      <c r="AA23">
        <v>1936</v>
      </c>
      <c r="AB23">
        <v>451</v>
      </c>
      <c r="AC23">
        <v>1941</v>
      </c>
      <c r="AE23">
        <f>HLOOKUP(Calc!$Y$8,look1,Sunrise_set!A23+2)</f>
        <v>451</v>
      </c>
      <c r="AF23">
        <f>HLOOKUP(Calc!$Z$8,look1,Sunrise_set!A23+2)</f>
        <v>1941</v>
      </c>
    </row>
    <row r="24" spans="1:32" x14ac:dyDescent="0.3">
      <c r="A24">
        <v>22</v>
      </c>
      <c r="B24">
        <v>444</v>
      </c>
      <c r="C24">
        <v>1908</v>
      </c>
      <c r="D24">
        <v>450</v>
      </c>
      <c r="E24">
        <v>1917</v>
      </c>
      <c r="F24">
        <v>450</v>
      </c>
      <c r="G24">
        <v>1910</v>
      </c>
      <c r="H24">
        <v>458</v>
      </c>
      <c r="I24">
        <v>1928</v>
      </c>
      <c r="J24">
        <v>454</v>
      </c>
      <c r="K24">
        <v>1919</v>
      </c>
      <c r="L24">
        <v>446</v>
      </c>
      <c r="M24">
        <v>1925</v>
      </c>
      <c r="N24">
        <v>453</v>
      </c>
      <c r="O24">
        <v>1923</v>
      </c>
      <c r="P24">
        <v>456</v>
      </c>
      <c r="Q24">
        <v>1914</v>
      </c>
      <c r="R24">
        <v>449</v>
      </c>
      <c r="S24">
        <v>1907</v>
      </c>
      <c r="T24">
        <v>505</v>
      </c>
      <c r="U24">
        <v>1927</v>
      </c>
      <c r="V24">
        <v>505</v>
      </c>
      <c r="W24">
        <v>1921</v>
      </c>
      <c r="X24">
        <v>449</v>
      </c>
      <c r="Y24">
        <v>1922</v>
      </c>
      <c r="Z24">
        <v>454</v>
      </c>
      <c r="AA24">
        <v>1938</v>
      </c>
      <c r="AB24">
        <v>449</v>
      </c>
      <c r="AC24">
        <v>1944</v>
      </c>
      <c r="AE24">
        <f>HLOOKUP(Calc!$Y$8,look1,Sunrise_set!A24+2)</f>
        <v>449</v>
      </c>
      <c r="AF24">
        <f>HLOOKUP(Calc!$Z$8,look1,Sunrise_set!A24+2)</f>
        <v>1944</v>
      </c>
    </row>
    <row r="25" spans="1:32" x14ac:dyDescent="0.3">
      <c r="A25">
        <v>23</v>
      </c>
      <c r="B25">
        <v>442</v>
      </c>
      <c r="C25">
        <v>1910</v>
      </c>
      <c r="D25">
        <v>448</v>
      </c>
      <c r="E25">
        <v>1919</v>
      </c>
      <c r="F25">
        <v>448</v>
      </c>
      <c r="G25">
        <v>1911</v>
      </c>
      <c r="H25">
        <v>456</v>
      </c>
      <c r="I25">
        <v>1929</v>
      </c>
      <c r="J25">
        <v>452</v>
      </c>
      <c r="K25">
        <v>1921</v>
      </c>
      <c r="L25">
        <v>444</v>
      </c>
      <c r="M25">
        <v>1927</v>
      </c>
      <c r="N25">
        <v>451</v>
      </c>
      <c r="O25">
        <v>1925</v>
      </c>
      <c r="P25">
        <v>454</v>
      </c>
      <c r="Q25">
        <v>1916</v>
      </c>
      <c r="R25">
        <v>447</v>
      </c>
      <c r="S25">
        <v>1909</v>
      </c>
      <c r="T25">
        <v>503</v>
      </c>
      <c r="U25">
        <v>1929</v>
      </c>
      <c r="V25">
        <v>503</v>
      </c>
      <c r="W25">
        <v>1923</v>
      </c>
      <c r="X25">
        <v>447</v>
      </c>
      <c r="Y25">
        <v>1923</v>
      </c>
      <c r="Z25">
        <v>451</v>
      </c>
      <c r="AA25">
        <v>1940</v>
      </c>
      <c r="AB25">
        <v>446</v>
      </c>
      <c r="AC25">
        <v>1946</v>
      </c>
      <c r="AE25">
        <f>HLOOKUP(Calc!$Y$8,look1,Sunrise_set!A25+2)</f>
        <v>446</v>
      </c>
      <c r="AF25">
        <f>HLOOKUP(Calc!$Z$8,look1,Sunrise_set!A25+2)</f>
        <v>1946</v>
      </c>
    </row>
    <row r="26" spans="1:32" x14ac:dyDescent="0.3">
      <c r="A26">
        <v>24</v>
      </c>
      <c r="B26">
        <v>440</v>
      </c>
      <c r="C26">
        <v>1911</v>
      </c>
      <c r="D26">
        <v>446</v>
      </c>
      <c r="E26">
        <v>1921</v>
      </c>
      <c r="F26">
        <v>446</v>
      </c>
      <c r="G26">
        <v>1913</v>
      </c>
      <c r="H26">
        <v>454</v>
      </c>
      <c r="I26">
        <v>1931</v>
      </c>
      <c r="J26">
        <v>450</v>
      </c>
      <c r="K26">
        <v>1922</v>
      </c>
      <c r="L26">
        <v>441</v>
      </c>
      <c r="M26">
        <v>1929</v>
      </c>
      <c r="N26">
        <v>448</v>
      </c>
      <c r="O26">
        <v>1927</v>
      </c>
      <c r="P26">
        <v>452</v>
      </c>
      <c r="Q26">
        <v>1917</v>
      </c>
      <c r="R26">
        <v>445</v>
      </c>
      <c r="S26">
        <v>1910</v>
      </c>
      <c r="T26">
        <v>501</v>
      </c>
      <c r="U26">
        <v>1931</v>
      </c>
      <c r="V26">
        <v>501</v>
      </c>
      <c r="W26">
        <v>1924</v>
      </c>
      <c r="X26">
        <v>445</v>
      </c>
      <c r="Y26">
        <v>1925</v>
      </c>
      <c r="Z26">
        <v>449</v>
      </c>
      <c r="AA26">
        <v>1942</v>
      </c>
      <c r="AB26">
        <v>444</v>
      </c>
      <c r="AC26">
        <v>1948</v>
      </c>
      <c r="AE26">
        <f>HLOOKUP(Calc!$Y$8,look1,Sunrise_set!A26+2)</f>
        <v>444</v>
      </c>
      <c r="AF26">
        <f>HLOOKUP(Calc!$Z$8,look1,Sunrise_set!A26+2)</f>
        <v>1948</v>
      </c>
    </row>
    <row r="27" spans="1:32" x14ac:dyDescent="0.3">
      <c r="A27">
        <v>25</v>
      </c>
      <c r="B27">
        <v>438</v>
      </c>
      <c r="C27">
        <v>1913</v>
      </c>
      <c r="D27">
        <v>444</v>
      </c>
      <c r="E27">
        <v>1923</v>
      </c>
      <c r="F27">
        <v>444</v>
      </c>
      <c r="G27">
        <v>1915</v>
      </c>
      <c r="H27">
        <v>452</v>
      </c>
      <c r="I27">
        <v>1933</v>
      </c>
      <c r="J27">
        <v>448</v>
      </c>
      <c r="K27">
        <v>1924</v>
      </c>
      <c r="L27">
        <v>439</v>
      </c>
      <c r="M27">
        <v>1931</v>
      </c>
      <c r="N27">
        <v>446</v>
      </c>
      <c r="O27">
        <v>1929</v>
      </c>
      <c r="P27">
        <v>450</v>
      </c>
      <c r="Q27">
        <v>1919</v>
      </c>
      <c r="R27">
        <v>443</v>
      </c>
      <c r="S27">
        <v>1912</v>
      </c>
      <c r="T27">
        <v>459</v>
      </c>
      <c r="U27">
        <v>1932</v>
      </c>
      <c r="V27">
        <v>459</v>
      </c>
      <c r="W27">
        <v>1926</v>
      </c>
      <c r="X27">
        <v>443</v>
      </c>
      <c r="Y27">
        <v>1927</v>
      </c>
      <c r="Z27">
        <v>447</v>
      </c>
      <c r="AA27">
        <v>1944</v>
      </c>
      <c r="AB27">
        <v>441</v>
      </c>
      <c r="AC27">
        <v>1950</v>
      </c>
      <c r="AE27">
        <f>HLOOKUP(Calc!$Y$8,look1,Sunrise_set!A27+2)</f>
        <v>441</v>
      </c>
      <c r="AF27">
        <f>HLOOKUP(Calc!$Z$8,look1,Sunrise_set!A27+2)</f>
        <v>1950</v>
      </c>
    </row>
    <row r="28" spans="1:32" x14ac:dyDescent="0.3">
      <c r="A28">
        <v>26</v>
      </c>
      <c r="B28">
        <v>436</v>
      </c>
      <c r="C28">
        <v>1915</v>
      </c>
      <c r="D28">
        <v>441</v>
      </c>
      <c r="E28">
        <v>1925</v>
      </c>
      <c r="F28">
        <v>442</v>
      </c>
      <c r="G28">
        <v>1916</v>
      </c>
      <c r="H28">
        <v>450</v>
      </c>
      <c r="I28">
        <v>1935</v>
      </c>
      <c r="J28">
        <v>446</v>
      </c>
      <c r="K28">
        <v>1926</v>
      </c>
      <c r="L28">
        <v>437</v>
      </c>
      <c r="M28">
        <v>1933</v>
      </c>
      <c r="N28">
        <v>444</v>
      </c>
      <c r="O28">
        <v>1931</v>
      </c>
      <c r="P28">
        <v>448</v>
      </c>
      <c r="Q28">
        <v>1921</v>
      </c>
      <c r="R28">
        <v>441</v>
      </c>
      <c r="S28">
        <v>1913</v>
      </c>
      <c r="T28">
        <v>457</v>
      </c>
      <c r="U28">
        <v>1934</v>
      </c>
      <c r="V28">
        <v>457</v>
      </c>
      <c r="W28">
        <v>1927</v>
      </c>
      <c r="X28">
        <v>440</v>
      </c>
      <c r="Y28">
        <v>1929</v>
      </c>
      <c r="Z28">
        <v>444</v>
      </c>
      <c r="AA28">
        <v>1946</v>
      </c>
      <c r="AB28">
        <v>439</v>
      </c>
      <c r="AC28">
        <v>1952</v>
      </c>
      <c r="AE28">
        <f>HLOOKUP(Calc!$Y$8,look1,Sunrise_set!A28+2)</f>
        <v>439</v>
      </c>
      <c r="AF28">
        <f>HLOOKUP(Calc!$Z$8,look1,Sunrise_set!A28+2)</f>
        <v>1952</v>
      </c>
    </row>
    <row r="29" spans="1:32" x14ac:dyDescent="0.3">
      <c r="A29">
        <v>27</v>
      </c>
      <c r="B29">
        <v>434</v>
      </c>
      <c r="C29">
        <v>1917</v>
      </c>
      <c r="D29">
        <v>439</v>
      </c>
      <c r="E29">
        <v>1926</v>
      </c>
      <c r="F29">
        <v>440</v>
      </c>
      <c r="G29">
        <v>1918</v>
      </c>
      <c r="H29">
        <v>448</v>
      </c>
      <c r="I29">
        <v>1937</v>
      </c>
      <c r="J29">
        <v>443</v>
      </c>
      <c r="K29">
        <v>1928</v>
      </c>
      <c r="L29">
        <v>435</v>
      </c>
      <c r="M29">
        <v>1935</v>
      </c>
      <c r="N29">
        <v>442</v>
      </c>
      <c r="O29">
        <v>1932</v>
      </c>
      <c r="P29">
        <v>446</v>
      </c>
      <c r="Q29">
        <v>1922</v>
      </c>
      <c r="R29">
        <v>439</v>
      </c>
      <c r="S29">
        <v>1915</v>
      </c>
      <c r="T29">
        <v>455</v>
      </c>
      <c r="U29">
        <v>1936</v>
      </c>
      <c r="V29">
        <v>455</v>
      </c>
      <c r="W29">
        <v>1929</v>
      </c>
      <c r="X29">
        <v>438</v>
      </c>
      <c r="Y29">
        <v>1931</v>
      </c>
      <c r="Z29">
        <v>442</v>
      </c>
      <c r="AA29">
        <v>1948</v>
      </c>
      <c r="AB29">
        <v>436</v>
      </c>
      <c r="AC29">
        <v>1954</v>
      </c>
      <c r="AE29">
        <f>HLOOKUP(Calc!$Y$8,look1,Sunrise_set!A29+2)</f>
        <v>436</v>
      </c>
      <c r="AF29">
        <f>HLOOKUP(Calc!$Z$8,look1,Sunrise_set!A29+2)</f>
        <v>1954</v>
      </c>
    </row>
    <row r="30" spans="1:32" x14ac:dyDescent="0.3">
      <c r="A30">
        <v>28</v>
      </c>
      <c r="B30">
        <v>432</v>
      </c>
      <c r="C30">
        <v>1918</v>
      </c>
      <c r="D30">
        <v>437</v>
      </c>
      <c r="E30">
        <v>1928</v>
      </c>
      <c r="F30">
        <v>438</v>
      </c>
      <c r="G30">
        <v>1920</v>
      </c>
      <c r="H30">
        <v>445</v>
      </c>
      <c r="I30">
        <v>1938</v>
      </c>
      <c r="J30">
        <v>441</v>
      </c>
      <c r="K30">
        <v>1929</v>
      </c>
      <c r="L30">
        <v>432</v>
      </c>
      <c r="M30">
        <v>1937</v>
      </c>
      <c r="N30">
        <v>440</v>
      </c>
      <c r="O30">
        <v>1934</v>
      </c>
      <c r="P30">
        <v>444</v>
      </c>
      <c r="Q30">
        <v>1924</v>
      </c>
      <c r="R30">
        <v>437</v>
      </c>
      <c r="S30">
        <v>1917</v>
      </c>
      <c r="T30">
        <v>453</v>
      </c>
      <c r="U30">
        <v>1937</v>
      </c>
      <c r="V30">
        <v>453</v>
      </c>
      <c r="W30">
        <v>1931</v>
      </c>
      <c r="X30">
        <v>436</v>
      </c>
      <c r="Y30">
        <v>1933</v>
      </c>
      <c r="Z30">
        <v>440</v>
      </c>
      <c r="AA30">
        <v>1950</v>
      </c>
      <c r="AB30">
        <v>434</v>
      </c>
      <c r="AC30">
        <v>1957</v>
      </c>
      <c r="AE30">
        <f>HLOOKUP(Calc!$Y$8,look1,Sunrise_set!A30+2)</f>
        <v>434</v>
      </c>
      <c r="AF30">
        <f>HLOOKUP(Calc!$Z$8,look1,Sunrise_set!A30+2)</f>
        <v>1957</v>
      </c>
    </row>
    <row r="31" spans="1:32" x14ac:dyDescent="0.3">
      <c r="A31">
        <v>29</v>
      </c>
      <c r="B31">
        <v>430</v>
      </c>
      <c r="C31">
        <v>1920</v>
      </c>
      <c r="D31">
        <v>435</v>
      </c>
      <c r="E31">
        <v>1930</v>
      </c>
      <c r="F31">
        <v>436</v>
      </c>
      <c r="G31">
        <v>1921</v>
      </c>
      <c r="H31">
        <v>443</v>
      </c>
      <c r="I31">
        <v>1940</v>
      </c>
      <c r="J31">
        <v>439</v>
      </c>
      <c r="K31">
        <v>1931</v>
      </c>
      <c r="L31">
        <v>430</v>
      </c>
      <c r="M31">
        <v>1938</v>
      </c>
      <c r="N31">
        <v>438</v>
      </c>
      <c r="O31">
        <v>1936</v>
      </c>
      <c r="P31">
        <v>442</v>
      </c>
      <c r="Q31">
        <v>1926</v>
      </c>
      <c r="R31">
        <v>435</v>
      </c>
      <c r="S31">
        <v>1918</v>
      </c>
      <c r="T31">
        <v>451</v>
      </c>
      <c r="U31">
        <v>1939</v>
      </c>
      <c r="V31">
        <v>452</v>
      </c>
      <c r="W31">
        <v>1932</v>
      </c>
      <c r="X31">
        <v>434</v>
      </c>
      <c r="Y31">
        <v>1934</v>
      </c>
      <c r="Z31">
        <v>437</v>
      </c>
      <c r="AA31">
        <v>1952</v>
      </c>
      <c r="AB31">
        <v>431</v>
      </c>
      <c r="AC31">
        <v>1959</v>
      </c>
      <c r="AE31">
        <f>HLOOKUP(Calc!$Y$8,look1,Sunrise_set!A31+2)</f>
        <v>431</v>
      </c>
      <c r="AF31">
        <f>HLOOKUP(Calc!$Z$8,look1,Sunrise_set!A31+2)</f>
        <v>1959</v>
      </c>
    </row>
    <row r="32" spans="1:32" x14ac:dyDescent="0.3">
      <c r="A32">
        <v>30</v>
      </c>
      <c r="B32">
        <v>428</v>
      </c>
      <c r="C32">
        <v>1922</v>
      </c>
      <c r="D32">
        <v>433</v>
      </c>
      <c r="E32">
        <v>1932</v>
      </c>
      <c r="F32">
        <v>434</v>
      </c>
      <c r="G32">
        <v>1923</v>
      </c>
      <c r="H32">
        <v>441</v>
      </c>
      <c r="I32">
        <v>1942</v>
      </c>
      <c r="J32">
        <v>437</v>
      </c>
      <c r="K32">
        <v>1933</v>
      </c>
      <c r="L32">
        <v>428</v>
      </c>
      <c r="M32">
        <v>1940</v>
      </c>
      <c r="N32">
        <v>436</v>
      </c>
      <c r="O32">
        <v>1938</v>
      </c>
      <c r="P32">
        <v>440</v>
      </c>
      <c r="Q32">
        <v>1927</v>
      </c>
      <c r="R32">
        <v>433</v>
      </c>
      <c r="S32">
        <v>1920</v>
      </c>
      <c r="T32">
        <v>449</v>
      </c>
      <c r="U32">
        <v>1941</v>
      </c>
      <c r="V32">
        <v>450</v>
      </c>
      <c r="W32">
        <v>1934</v>
      </c>
      <c r="X32">
        <v>432</v>
      </c>
      <c r="Y32">
        <v>1936</v>
      </c>
      <c r="Z32">
        <v>435</v>
      </c>
      <c r="AA32">
        <v>1954</v>
      </c>
      <c r="AB32">
        <v>429</v>
      </c>
      <c r="AC32">
        <v>2001</v>
      </c>
      <c r="AE32">
        <f>HLOOKUP(Calc!$Y$8,look1,Sunrise_set!A32+2)</f>
        <v>429</v>
      </c>
      <c r="AF32">
        <f>HLOOKUP(Calc!$Z$8,look1,Sunrise_set!A32+2)</f>
        <v>2001</v>
      </c>
    </row>
    <row r="33" spans="1:32" x14ac:dyDescent="0.3">
      <c r="A33">
        <v>31</v>
      </c>
      <c r="B33">
        <v>426</v>
      </c>
      <c r="C33">
        <v>1923</v>
      </c>
      <c r="D33">
        <v>431</v>
      </c>
      <c r="E33">
        <v>1933</v>
      </c>
      <c r="F33">
        <v>432</v>
      </c>
      <c r="G33">
        <v>1924</v>
      </c>
      <c r="H33">
        <v>439</v>
      </c>
      <c r="I33">
        <v>1944</v>
      </c>
      <c r="J33">
        <v>436</v>
      </c>
      <c r="K33">
        <v>1934</v>
      </c>
      <c r="L33">
        <v>426</v>
      </c>
      <c r="M33">
        <v>1942</v>
      </c>
      <c r="N33">
        <v>434</v>
      </c>
      <c r="O33">
        <v>1940</v>
      </c>
      <c r="P33">
        <v>438</v>
      </c>
      <c r="Q33">
        <v>1929</v>
      </c>
      <c r="R33">
        <v>431</v>
      </c>
      <c r="S33">
        <v>1922</v>
      </c>
      <c r="T33">
        <v>448</v>
      </c>
      <c r="U33">
        <v>1942</v>
      </c>
      <c r="V33">
        <v>448</v>
      </c>
      <c r="W33">
        <v>1935</v>
      </c>
      <c r="X33">
        <v>430</v>
      </c>
      <c r="Y33">
        <v>1938</v>
      </c>
      <c r="Z33">
        <v>433</v>
      </c>
      <c r="AA33">
        <v>1956</v>
      </c>
      <c r="AB33">
        <v>426</v>
      </c>
      <c r="AC33">
        <v>2003</v>
      </c>
      <c r="AE33">
        <f>HLOOKUP(Calc!$Y$8,look1,Sunrise_set!A33+2)</f>
        <v>426</v>
      </c>
      <c r="AF33">
        <f>HLOOKUP(Calc!$Z$8,look1,Sunrise_set!A33+2)</f>
        <v>2003</v>
      </c>
    </row>
    <row r="34" spans="1:32" x14ac:dyDescent="0.3">
      <c r="A34">
        <v>32</v>
      </c>
      <c r="B34">
        <v>424</v>
      </c>
      <c r="C34">
        <v>1925</v>
      </c>
      <c r="D34">
        <v>429</v>
      </c>
      <c r="E34">
        <v>1935</v>
      </c>
      <c r="F34">
        <v>430</v>
      </c>
      <c r="G34">
        <v>1926</v>
      </c>
      <c r="H34">
        <v>437</v>
      </c>
      <c r="I34">
        <v>1946</v>
      </c>
      <c r="J34">
        <v>434</v>
      </c>
      <c r="K34">
        <v>1936</v>
      </c>
      <c r="L34">
        <v>424</v>
      </c>
      <c r="M34">
        <v>1944</v>
      </c>
      <c r="N34">
        <v>432</v>
      </c>
      <c r="O34">
        <v>1941</v>
      </c>
      <c r="P34">
        <v>436</v>
      </c>
      <c r="Q34">
        <v>1930</v>
      </c>
      <c r="R34">
        <v>430</v>
      </c>
      <c r="S34">
        <v>1923</v>
      </c>
      <c r="T34">
        <v>446</v>
      </c>
      <c r="U34">
        <v>1944</v>
      </c>
      <c r="V34">
        <v>446</v>
      </c>
      <c r="W34">
        <v>1937</v>
      </c>
      <c r="X34">
        <v>428</v>
      </c>
      <c r="Y34">
        <v>1940</v>
      </c>
      <c r="Z34">
        <v>431</v>
      </c>
      <c r="AA34">
        <v>1958</v>
      </c>
      <c r="AB34">
        <v>424</v>
      </c>
      <c r="AC34">
        <v>2005</v>
      </c>
      <c r="AE34">
        <f>HLOOKUP(Calc!$Y$8,look1,Sunrise_set!A34+2)</f>
        <v>424</v>
      </c>
      <c r="AF34">
        <f>HLOOKUP(Calc!$Z$8,look1,Sunrise_set!A34+2)</f>
        <v>2005</v>
      </c>
    </row>
    <row r="35" spans="1:32" x14ac:dyDescent="0.3">
      <c r="A35">
        <v>33</v>
      </c>
      <c r="B35">
        <v>422</v>
      </c>
      <c r="C35">
        <v>1927</v>
      </c>
      <c r="D35">
        <v>427</v>
      </c>
      <c r="E35">
        <v>1937</v>
      </c>
      <c r="F35">
        <v>428</v>
      </c>
      <c r="G35">
        <v>1928</v>
      </c>
      <c r="H35">
        <v>435</v>
      </c>
      <c r="I35">
        <v>1947</v>
      </c>
      <c r="J35">
        <v>432</v>
      </c>
      <c r="K35">
        <v>1938</v>
      </c>
      <c r="L35">
        <v>421</v>
      </c>
      <c r="M35">
        <v>1946</v>
      </c>
      <c r="N35">
        <v>430</v>
      </c>
      <c r="O35">
        <v>1943</v>
      </c>
      <c r="P35">
        <v>434</v>
      </c>
      <c r="Q35">
        <v>1932</v>
      </c>
      <c r="R35">
        <v>428</v>
      </c>
      <c r="S35">
        <v>1925</v>
      </c>
      <c r="T35">
        <v>444</v>
      </c>
      <c r="U35">
        <v>1946</v>
      </c>
      <c r="V35">
        <v>444</v>
      </c>
      <c r="W35">
        <v>1939</v>
      </c>
      <c r="X35">
        <v>426</v>
      </c>
      <c r="Y35">
        <v>1942</v>
      </c>
      <c r="Z35">
        <v>428</v>
      </c>
      <c r="AA35">
        <v>2000</v>
      </c>
      <c r="AB35">
        <v>422</v>
      </c>
      <c r="AC35">
        <v>2007</v>
      </c>
      <c r="AE35">
        <f>HLOOKUP(Calc!$Y$8,look1,Sunrise_set!A35+2)</f>
        <v>422</v>
      </c>
      <c r="AF35">
        <f>HLOOKUP(Calc!$Z$8,look1,Sunrise_set!A35+2)</f>
        <v>2007</v>
      </c>
    </row>
    <row r="36" spans="1:32" x14ac:dyDescent="0.3">
      <c r="A36">
        <v>34</v>
      </c>
      <c r="B36">
        <v>420</v>
      </c>
      <c r="C36">
        <v>1928</v>
      </c>
      <c r="D36">
        <v>425</v>
      </c>
      <c r="E36">
        <v>1939</v>
      </c>
      <c r="F36">
        <v>427</v>
      </c>
      <c r="G36">
        <v>1929</v>
      </c>
      <c r="H36">
        <v>433</v>
      </c>
      <c r="I36">
        <v>1949</v>
      </c>
      <c r="J36">
        <v>430</v>
      </c>
      <c r="K36">
        <v>1940</v>
      </c>
      <c r="L36">
        <v>419</v>
      </c>
      <c r="M36">
        <v>1948</v>
      </c>
      <c r="N36">
        <v>428</v>
      </c>
      <c r="O36">
        <v>1945</v>
      </c>
      <c r="P36">
        <v>433</v>
      </c>
      <c r="Q36">
        <v>1934</v>
      </c>
      <c r="R36">
        <v>426</v>
      </c>
      <c r="S36">
        <v>1926</v>
      </c>
      <c r="T36">
        <v>442</v>
      </c>
      <c r="U36">
        <v>1947</v>
      </c>
      <c r="V36">
        <v>443</v>
      </c>
      <c r="W36">
        <v>1940</v>
      </c>
      <c r="X36">
        <v>424</v>
      </c>
      <c r="Y36">
        <v>1943</v>
      </c>
      <c r="Z36">
        <v>426</v>
      </c>
      <c r="AA36">
        <v>2002</v>
      </c>
      <c r="AB36">
        <v>419</v>
      </c>
      <c r="AC36">
        <v>2010</v>
      </c>
      <c r="AE36">
        <f>HLOOKUP(Calc!$Y$8,look1,Sunrise_set!A36+2)</f>
        <v>419</v>
      </c>
      <c r="AF36">
        <f>HLOOKUP(Calc!$Z$8,look1,Sunrise_set!A36+2)</f>
        <v>2010</v>
      </c>
    </row>
    <row r="37" spans="1:32" x14ac:dyDescent="0.3">
      <c r="A37">
        <v>35</v>
      </c>
      <c r="B37">
        <v>419</v>
      </c>
      <c r="C37">
        <v>1930</v>
      </c>
      <c r="D37">
        <v>424</v>
      </c>
      <c r="E37">
        <v>1940</v>
      </c>
      <c r="F37">
        <v>425</v>
      </c>
      <c r="G37">
        <v>1931</v>
      </c>
      <c r="H37">
        <v>431</v>
      </c>
      <c r="I37">
        <v>1951</v>
      </c>
      <c r="J37">
        <v>428</v>
      </c>
      <c r="K37">
        <v>1941</v>
      </c>
      <c r="L37">
        <v>417</v>
      </c>
      <c r="M37">
        <v>1950</v>
      </c>
      <c r="N37">
        <v>426</v>
      </c>
      <c r="O37">
        <v>1947</v>
      </c>
      <c r="P37">
        <v>431</v>
      </c>
      <c r="Q37">
        <v>1935</v>
      </c>
      <c r="R37">
        <v>424</v>
      </c>
      <c r="S37">
        <v>1928</v>
      </c>
      <c r="T37">
        <v>440</v>
      </c>
      <c r="U37">
        <v>1949</v>
      </c>
      <c r="V37">
        <v>441</v>
      </c>
      <c r="W37">
        <v>1942</v>
      </c>
      <c r="X37">
        <v>422</v>
      </c>
      <c r="Y37">
        <v>1945</v>
      </c>
      <c r="Z37">
        <v>424</v>
      </c>
      <c r="AA37">
        <v>2004</v>
      </c>
      <c r="AB37">
        <v>417</v>
      </c>
      <c r="AC37">
        <v>2012</v>
      </c>
      <c r="AE37">
        <f>HLOOKUP(Calc!$Y$8,look1,Sunrise_set!A37+2)</f>
        <v>417</v>
      </c>
      <c r="AF37">
        <f>HLOOKUP(Calc!$Z$8,look1,Sunrise_set!A37+2)</f>
        <v>2012</v>
      </c>
    </row>
    <row r="38" spans="1:32" x14ac:dyDescent="0.3">
      <c r="A38">
        <v>36</v>
      </c>
      <c r="B38">
        <v>417</v>
      </c>
      <c r="C38">
        <v>1932</v>
      </c>
      <c r="D38">
        <v>422</v>
      </c>
      <c r="E38">
        <v>1942</v>
      </c>
      <c r="F38">
        <v>423</v>
      </c>
      <c r="G38">
        <v>1933</v>
      </c>
      <c r="H38">
        <v>430</v>
      </c>
      <c r="I38">
        <v>1953</v>
      </c>
      <c r="J38">
        <v>426</v>
      </c>
      <c r="K38">
        <v>1943</v>
      </c>
      <c r="L38">
        <v>415</v>
      </c>
      <c r="M38">
        <v>1952</v>
      </c>
      <c r="N38">
        <v>424</v>
      </c>
      <c r="O38">
        <v>1948</v>
      </c>
      <c r="P38">
        <v>429</v>
      </c>
      <c r="Q38">
        <v>1937</v>
      </c>
      <c r="R38">
        <v>423</v>
      </c>
      <c r="S38">
        <v>1930</v>
      </c>
      <c r="T38">
        <v>438</v>
      </c>
      <c r="U38">
        <v>1951</v>
      </c>
      <c r="V38">
        <v>439</v>
      </c>
      <c r="W38">
        <v>1943</v>
      </c>
      <c r="X38">
        <v>420</v>
      </c>
      <c r="Y38">
        <v>1947</v>
      </c>
      <c r="Z38">
        <v>422</v>
      </c>
      <c r="AA38">
        <v>2006</v>
      </c>
      <c r="AB38">
        <v>415</v>
      </c>
      <c r="AC38">
        <v>2014</v>
      </c>
      <c r="AE38">
        <f>HLOOKUP(Calc!$Y$8,look1,Sunrise_set!A38+2)</f>
        <v>415</v>
      </c>
      <c r="AF38">
        <f>HLOOKUP(Calc!$Z$8,look1,Sunrise_set!A38+2)</f>
        <v>2014</v>
      </c>
    </row>
    <row r="39" spans="1:32" x14ac:dyDescent="0.3">
      <c r="A39">
        <v>37</v>
      </c>
      <c r="B39">
        <v>415</v>
      </c>
      <c r="C39">
        <v>1933</v>
      </c>
      <c r="D39">
        <v>420</v>
      </c>
      <c r="E39">
        <v>1944</v>
      </c>
      <c r="F39">
        <v>421</v>
      </c>
      <c r="G39">
        <v>1934</v>
      </c>
      <c r="H39">
        <v>428</v>
      </c>
      <c r="I39">
        <v>1954</v>
      </c>
      <c r="J39">
        <v>424</v>
      </c>
      <c r="K39">
        <v>1945</v>
      </c>
      <c r="L39">
        <v>413</v>
      </c>
      <c r="M39">
        <v>1954</v>
      </c>
      <c r="N39">
        <v>422</v>
      </c>
      <c r="O39">
        <v>1950</v>
      </c>
      <c r="P39">
        <v>427</v>
      </c>
      <c r="Q39">
        <v>1938</v>
      </c>
      <c r="R39">
        <v>421</v>
      </c>
      <c r="S39">
        <v>1931</v>
      </c>
      <c r="T39">
        <v>437</v>
      </c>
      <c r="U39">
        <v>1952</v>
      </c>
      <c r="V39">
        <v>437</v>
      </c>
      <c r="W39">
        <v>1945</v>
      </c>
      <c r="X39">
        <v>418</v>
      </c>
      <c r="Y39">
        <v>1949</v>
      </c>
      <c r="Z39">
        <v>420</v>
      </c>
      <c r="AA39">
        <v>2008</v>
      </c>
      <c r="AB39">
        <v>412</v>
      </c>
      <c r="AC39">
        <v>2016</v>
      </c>
      <c r="AE39">
        <f>HLOOKUP(Calc!$Y$8,look1,Sunrise_set!A39+2)</f>
        <v>412</v>
      </c>
      <c r="AF39">
        <f>HLOOKUP(Calc!$Z$8,look1,Sunrise_set!A39+2)</f>
        <v>2016</v>
      </c>
    </row>
    <row r="40" spans="1:32" x14ac:dyDescent="0.3">
      <c r="A40">
        <v>38</v>
      </c>
      <c r="B40">
        <v>413</v>
      </c>
      <c r="C40">
        <v>1935</v>
      </c>
      <c r="D40">
        <v>418</v>
      </c>
      <c r="E40">
        <v>1945</v>
      </c>
      <c r="F40">
        <v>420</v>
      </c>
      <c r="G40">
        <v>1936</v>
      </c>
      <c r="H40">
        <v>426</v>
      </c>
      <c r="I40">
        <v>1956</v>
      </c>
      <c r="J40">
        <v>422</v>
      </c>
      <c r="K40">
        <v>1946</v>
      </c>
      <c r="L40">
        <v>411</v>
      </c>
      <c r="M40">
        <v>1956</v>
      </c>
      <c r="N40">
        <v>420</v>
      </c>
      <c r="O40">
        <v>1952</v>
      </c>
      <c r="P40">
        <v>426</v>
      </c>
      <c r="Q40">
        <v>1940</v>
      </c>
      <c r="R40">
        <v>419</v>
      </c>
      <c r="S40">
        <v>1933</v>
      </c>
      <c r="T40">
        <v>435</v>
      </c>
      <c r="U40">
        <v>1954</v>
      </c>
      <c r="V40">
        <v>436</v>
      </c>
      <c r="W40">
        <v>1946</v>
      </c>
      <c r="X40">
        <v>416</v>
      </c>
      <c r="Y40">
        <v>1951</v>
      </c>
      <c r="Z40">
        <v>418</v>
      </c>
      <c r="AA40">
        <v>2010</v>
      </c>
      <c r="AB40">
        <v>410</v>
      </c>
      <c r="AC40">
        <v>2018</v>
      </c>
      <c r="AE40">
        <f>HLOOKUP(Calc!$Y$8,look1,Sunrise_set!A40+2)</f>
        <v>410</v>
      </c>
      <c r="AF40">
        <f>HLOOKUP(Calc!$Z$8,look1,Sunrise_set!A40+2)</f>
        <v>2018</v>
      </c>
    </row>
    <row r="41" spans="1:32" x14ac:dyDescent="0.3">
      <c r="A41">
        <v>39</v>
      </c>
      <c r="B41">
        <v>412</v>
      </c>
      <c r="C41">
        <v>1937</v>
      </c>
      <c r="D41">
        <v>416</v>
      </c>
      <c r="E41">
        <v>1947</v>
      </c>
      <c r="F41">
        <v>418</v>
      </c>
      <c r="G41">
        <v>1937</v>
      </c>
      <c r="H41">
        <v>424</v>
      </c>
      <c r="I41">
        <v>1958</v>
      </c>
      <c r="J41">
        <v>421</v>
      </c>
      <c r="K41">
        <v>1948</v>
      </c>
      <c r="L41">
        <v>409</v>
      </c>
      <c r="M41">
        <v>1957</v>
      </c>
      <c r="N41">
        <v>418</v>
      </c>
      <c r="O41">
        <v>1954</v>
      </c>
      <c r="P41">
        <v>424</v>
      </c>
      <c r="Q41">
        <v>1942</v>
      </c>
      <c r="R41">
        <v>417</v>
      </c>
      <c r="S41">
        <v>1934</v>
      </c>
      <c r="T41">
        <v>433</v>
      </c>
      <c r="U41">
        <v>1955</v>
      </c>
      <c r="V41">
        <v>434</v>
      </c>
      <c r="W41">
        <v>1948</v>
      </c>
      <c r="X41">
        <v>414</v>
      </c>
      <c r="Y41">
        <v>1952</v>
      </c>
      <c r="Z41">
        <v>416</v>
      </c>
      <c r="AA41">
        <v>2012</v>
      </c>
      <c r="AB41">
        <v>408</v>
      </c>
      <c r="AC41">
        <v>2020</v>
      </c>
      <c r="AE41">
        <f>HLOOKUP(Calc!$Y$8,look1,Sunrise_set!A41+2)</f>
        <v>408</v>
      </c>
      <c r="AF41">
        <f>HLOOKUP(Calc!$Z$8,look1,Sunrise_set!A41+2)</f>
        <v>2020</v>
      </c>
    </row>
    <row r="42" spans="1:32" x14ac:dyDescent="0.3">
      <c r="A42">
        <v>40</v>
      </c>
      <c r="B42">
        <v>410</v>
      </c>
      <c r="C42">
        <v>1938</v>
      </c>
      <c r="D42">
        <v>414</v>
      </c>
      <c r="E42">
        <v>1949</v>
      </c>
      <c r="F42">
        <v>416</v>
      </c>
      <c r="G42">
        <v>1939</v>
      </c>
      <c r="H42">
        <v>422</v>
      </c>
      <c r="I42">
        <v>1959</v>
      </c>
      <c r="J42">
        <v>419</v>
      </c>
      <c r="K42">
        <v>1950</v>
      </c>
      <c r="L42">
        <v>407</v>
      </c>
      <c r="M42">
        <v>1959</v>
      </c>
      <c r="N42">
        <v>417</v>
      </c>
      <c r="O42">
        <v>1955</v>
      </c>
      <c r="P42">
        <v>422</v>
      </c>
      <c r="Q42">
        <v>1943</v>
      </c>
      <c r="R42">
        <v>416</v>
      </c>
      <c r="S42">
        <v>1936</v>
      </c>
      <c r="T42">
        <v>431</v>
      </c>
      <c r="U42">
        <v>1957</v>
      </c>
      <c r="V42">
        <v>433</v>
      </c>
      <c r="W42">
        <v>1949</v>
      </c>
      <c r="X42">
        <v>413</v>
      </c>
      <c r="Y42">
        <v>1954</v>
      </c>
      <c r="Z42">
        <v>414</v>
      </c>
      <c r="AA42">
        <v>2014</v>
      </c>
      <c r="AB42">
        <v>406</v>
      </c>
      <c r="AC42">
        <v>2022</v>
      </c>
      <c r="AE42">
        <f>HLOOKUP(Calc!$Y$8,look1,Sunrise_set!A42+2)</f>
        <v>406</v>
      </c>
      <c r="AF42">
        <f>HLOOKUP(Calc!$Z$8,look1,Sunrise_set!A42+2)</f>
        <v>2022</v>
      </c>
    </row>
    <row r="43" spans="1:32" x14ac:dyDescent="0.3">
      <c r="A43">
        <v>41</v>
      </c>
      <c r="B43">
        <v>408</v>
      </c>
      <c r="C43">
        <v>1940</v>
      </c>
      <c r="D43">
        <v>413</v>
      </c>
      <c r="E43">
        <v>1950</v>
      </c>
      <c r="F43">
        <v>415</v>
      </c>
      <c r="G43">
        <v>1940</v>
      </c>
      <c r="H43">
        <v>421</v>
      </c>
      <c r="I43">
        <v>2001</v>
      </c>
      <c r="J43">
        <v>417</v>
      </c>
      <c r="K43">
        <v>1951</v>
      </c>
      <c r="L43">
        <v>406</v>
      </c>
      <c r="M43">
        <v>2001</v>
      </c>
      <c r="N43">
        <v>415</v>
      </c>
      <c r="O43">
        <v>1957</v>
      </c>
      <c r="P43">
        <v>421</v>
      </c>
      <c r="Q43">
        <v>1945</v>
      </c>
      <c r="R43">
        <v>414</v>
      </c>
      <c r="S43">
        <v>1937</v>
      </c>
      <c r="T43">
        <v>430</v>
      </c>
      <c r="U43">
        <v>1959</v>
      </c>
      <c r="V43">
        <v>431</v>
      </c>
      <c r="W43">
        <v>1951</v>
      </c>
      <c r="X43">
        <v>411</v>
      </c>
      <c r="Y43">
        <v>1956</v>
      </c>
      <c r="Z43">
        <v>412</v>
      </c>
      <c r="AA43">
        <v>2016</v>
      </c>
      <c r="AB43">
        <v>404</v>
      </c>
      <c r="AC43">
        <v>2024</v>
      </c>
      <c r="AE43">
        <f>HLOOKUP(Calc!$Y$8,look1,Sunrise_set!A43+2)</f>
        <v>404</v>
      </c>
      <c r="AF43">
        <f>HLOOKUP(Calc!$Z$8,look1,Sunrise_set!A43+2)</f>
        <v>2024</v>
      </c>
    </row>
    <row r="44" spans="1:32" x14ac:dyDescent="0.3">
      <c r="A44">
        <v>42</v>
      </c>
      <c r="B44">
        <v>406</v>
      </c>
      <c r="C44">
        <v>1942</v>
      </c>
      <c r="D44">
        <v>411</v>
      </c>
      <c r="E44">
        <v>1952</v>
      </c>
      <c r="F44">
        <v>413</v>
      </c>
      <c r="G44">
        <v>1942</v>
      </c>
      <c r="H44">
        <v>419</v>
      </c>
      <c r="I44">
        <v>2003</v>
      </c>
      <c r="J44">
        <v>416</v>
      </c>
      <c r="K44">
        <v>1953</v>
      </c>
      <c r="L44">
        <v>404</v>
      </c>
      <c r="M44">
        <v>2003</v>
      </c>
      <c r="N44">
        <v>413</v>
      </c>
      <c r="O44">
        <v>1959</v>
      </c>
      <c r="P44">
        <v>419</v>
      </c>
      <c r="Q44">
        <v>1946</v>
      </c>
      <c r="R44">
        <v>413</v>
      </c>
      <c r="S44">
        <v>1939</v>
      </c>
      <c r="T44">
        <v>428</v>
      </c>
      <c r="U44">
        <v>2000</v>
      </c>
      <c r="V44">
        <v>429</v>
      </c>
      <c r="W44">
        <v>1952</v>
      </c>
      <c r="X44">
        <v>409</v>
      </c>
      <c r="Y44">
        <v>1958</v>
      </c>
      <c r="Z44">
        <v>410</v>
      </c>
      <c r="AA44">
        <v>2018</v>
      </c>
      <c r="AB44">
        <v>401</v>
      </c>
      <c r="AC44">
        <v>2026</v>
      </c>
      <c r="AE44">
        <f>HLOOKUP(Calc!$Y$8,look1,Sunrise_set!A44+2)</f>
        <v>401</v>
      </c>
      <c r="AF44">
        <f>HLOOKUP(Calc!$Z$8,look1,Sunrise_set!A44+2)</f>
        <v>2026</v>
      </c>
    </row>
    <row r="45" spans="1:32" x14ac:dyDescent="0.3">
      <c r="A45">
        <v>43</v>
      </c>
      <c r="B45">
        <v>405</v>
      </c>
      <c r="C45">
        <v>1943</v>
      </c>
      <c r="D45">
        <v>409</v>
      </c>
      <c r="E45">
        <v>1954</v>
      </c>
      <c r="F45">
        <v>411</v>
      </c>
      <c r="G45">
        <v>1944</v>
      </c>
      <c r="H45">
        <v>417</v>
      </c>
      <c r="I45">
        <v>2005</v>
      </c>
      <c r="J45">
        <v>414</v>
      </c>
      <c r="K45">
        <v>1954</v>
      </c>
      <c r="L45">
        <v>402</v>
      </c>
      <c r="M45">
        <v>2005</v>
      </c>
      <c r="N45">
        <v>411</v>
      </c>
      <c r="O45">
        <v>2000</v>
      </c>
      <c r="P45">
        <v>418</v>
      </c>
      <c r="Q45">
        <v>1948</v>
      </c>
      <c r="R45">
        <v>411</v>
      </c>
      <c r="S45">
        <v>1940</v>
      </c>
      <c r="T45">
        <v>427</v>
      </c>
      <c r="U45">
        <v>2002</v>
      </c>
      <c r="V45">
        <v>428</v>
      </c>
      <c r="W45">
        <v>1954</v>
      </c>
      <c r="X45">
        <v>407</v>
      </c>
      <c r="Y45">
        <v>1959</v>
      </c>
      <c r="Z45">
        <v>408</v>
      </c>
      <c r="AA45">
        <v>2020</v>
      </c>
      <c r="AB45">
        <v>359</v>
      </c>
      <c r="AC45">
        <v>2029</v>
      </c>
      <c r="AE45">
        <f>HLOOKUP(Calc!$Y$8,look1,Sunrise_set!A45+2)</f>
        <v>359</v>
      </c>
      <c r="AF45">
        <f>HLOOKUP(Calc!$Z$8,look1,Sunrise_set!A45+2)</f>
        <v>2029</v>
      </c>
    </row>
    <row r="46" spans="1:32" x14ac:dyDescent="0.3">
      <c r="A46">
        <v>44</v>
      </c>
      <c r="B46">
        <v>403</v>
      </c>
      <c r="C46">
        <v>1945</v>
      </c>
      <c r="D46">
        <v>408</v>
      </c>
      <c r="E46">
        <v>1955</v>
      </c>
      <c r="F46">
        <v>410</v>
      </c>
      <c r="G46">
        <v>1945</v>
      </c>
      <c r="H46">
        <v>415</v>
      </c>
      <c r="I46">
        <v>2006</v>
      </c>
      <c r="J46">
        <v>412</v>
      </c>
      <c r="K46">
        <v>1956</v>
      </c>
      <c r="L46">
        <v>400</v>
      </c>
      <c r="M46">
        <v>2006</v>
      </c>
      <c r="N46">
        <v>410</v>
      </c>
      <c r="O46">
        <v>2002</v>
      </c>
      <c r="P46">
        <v>416</v>
      </c>
      <c r="Q46">
        <v>1949</v>
      </c>
      <c r="R46">
        <v>410</v>
      </c>
      <c r="S46">
        <v>1942</v>
      </c>
      <c r="T46">
        <v>425</v>
      </c>
      <c r="U46">
        <v>2003</v>
      </c>
      <c r="V46">
        <v>426</v>
      </c>
      <c r="W46">
        <v>1955</v>
      </c>
      <c r="X46">
        <v>406</v>
      </c>
      <c r="Y46">
        <v>2001</v>
      </c>
      <c r="Z46">
        <v>406</v>
      </c>
      <c r="AA46">
        <v>2022</v>
      </c>
      <c r="AB46">
        <v>357</v>
      </c>
      <c r="AC46">
        <v>2031</v>
      </c>
      <c r="AE46">
        <f>HLOOKUP(Calc!$Y$8,look1,Sunrise_set!A46+2)</f>
        <v>357</v>
      </c>
      <c r="AF46">
        <f>HLOOKUP(Calc!$Z$8,look1,Sunrise_set!A46+2)</f>
        <v>2031</v>
      </c>
    </row>
    <row r="47" spans="1:32" x14ac:dyDescent="0.3">
      <c r="A47">
        <v>45</v>
      </c>
      <c r="B47">
        <v>402</v>
      </c>
      <c r="C47">
        <v>1946</v>
      </c>
      <c r="D47">
        <v>406</v>
      </c>
      <c r="E47">
        <v>1957</v>
      </c>
      <c r="F47">
        <v>408</v>
      </c>
      <c r="G47">
        <v>1947</v>
      </c>
      <c r="H47">
        <v>414</v>
      </c>
      <c r="I47">
        <v>2008</v>
      </c>
      <c r="J47">
        <v>411</v>
      </c>
      <c r="K47">
        <v>1958</v>
      </c>
      <c r="L47">
        <v>358</v>
      </c>
      <c r="M47">
        <v>2008</v>
      </c>
      <c r="N47">
        <v>408</v>
      </c>
      <c r="O47">
        <v>2004</v>
      </c>
      <c r="P47">
        <v>415</v>
      </c>
      <c r="Q47">
        <v>1951</v>
      </c>
      <c r="R47">
        <v>408</v>
      </c>
      <c r="S47">
        <v>1943</v>
      </c>
      <c r="T47">
        <v>424</v>
      </c>
      <c r="U47">
        <v>2005</v>
      </c>
      <c r="V47">
        <v>425</v>
      </c>
      <c r="W47">
        <v>1957</v>
      </c>
      <c r="X47">
        <v>404</v>
      </c>
      <c r="Y47">
        <v>2003</v>
      </c>
      <c r="Z47">
        <v>404</v>
      </c>
      <c r="AA47">
        <v>2024</v>
      </c>
      <c r="AB47">
        <v>355</v>
      </c>
      <c r="AC47">
        <v>2033</v>
      </c>
      <c r="AE47">
        <f>HLOOKUP(Calc!$Y$8,look1,Sunrise_set!A47+2)</f>
        <v>355</v>
      </c>
      <c r="AF47">
        <f>HLOOKUP(Calc!$Z$8,look1,Sunrise_set!A47+2)</f>
        <v>2033</v>
      </c>
    </row>
    <row r="48" spans="1:32" x14ac:dyDescent="0.3">
      <c r="A48">
        <v>46</v>
      </c>
      <c r="B48">
        <v>400</v>
      </c>
      <c r="C48">
        <v>1948</v>
      </c>
      <c r="D48">
        <v>405</v>
      </c>
      <c r="E48">
        <v>1959</v>
      </c>
      <c r="F48">
        <v>407</v>
      </c>
      <c r="G48">
        <v>1948</v>
      </c>
      <c r="H48">
        <v>412</v>
      </c>
      <c r="I48">
        <v>2009</v>
      </c>
      <c r="J48">
        <v>409</v>
      </c>
      <c r="K48">
        <v>1959</v>
      </c>
      <c r="L48">
        <v>357</v>
      </c>
      <c r="M48">
        <v>2010</v>
      </c>
      <c r="N48">
        <v>406</v>
      </c>
      <c r="O48">
        <v>2005</v>
      </c>
      <c r="P48">
        <v>413</v>
      </c>
      <c r="Q48">
        <v>1952</v>
      </c>
      <c r="R48">
        <v>407</v>
      </c>
      <c r="S48">
        <v>1945</v>
      </c>
      <c r="T48">
        <v>422</v>
      </c>
      <c r="U48">
        <v>2006</v>
      </c>
      <c r="V48">
        <v>424</v>
      </c>
      <c r="W48">
        <v>1958</v>
      </c>
      <c r="X48">
        <v>402</v>
      </c>
      <c r="Y48">
        <v>2004</v>
      </c>
      <c r="Z48">
        <v>402</v>
      </c>
      <c r="AA48">
        <v>2025</v>
      </c>
      <c r="AB48">
        <v>353</v>
      </c>
      <c r="AC48">
        <v>2035</v>
      </c>
      <c r="AE48">
        <f>HLOOKUP(Calc!$Y$8,look1,Sunrise_set!A48+2)</f>
        <v>353</v>
      </c>
      <c r="AF48">
        <f>HLOOKUP(Calc!$Z$8,look1,Sunrise_set!A48+2)</f>
        <v>2035</v>
      </c>
    </row>
    <row r="49" spans="1:32" x14ac:dyDescent="0.3">
      <c r="A49">
        <v>47</v>
      </c>
      <c r="B49">
        <v>359</v>
      </c>
      <c r="C49">
        <v>1949</v>
      </c>
      <c r="D49">
        <v>403</v>
      </c>
      <c r="E49">
        <v>2000</v>
      </c>
      <c r="F49">
        <v>406</v>
      </c>
      <c r="G49">
        <v>1950</v>
      </c>
      <c r="H49">
        <v>411</v>
      </c>
      <c r="I49">
        <v>2011</v>
      </c>
      <c r="J49">
        <v>408</v>
      </c>
      <c r="K49">
        <v>2001</v>
      </c>
      <c r="L49">
        <v>355</v>
      </c>
      <c r="M49">
        <v>2012</v>
      </c>
      <c r="N49">
        <v>405</v>
      </c>
      <c r="O49">
        <v>2007</v>
      </c>
      <c r="P49">
        <v>412</v>
      </c>
      <c r="Q49">
        <v>1954</v>
      </c>
      <c r="R49">
        <v>405</v>
      </c>
      <c r="S49">
        <v>1946</v>
      </c>
      <c r="T49">
        <v>421</v>
      </c>
      <c r="U49">
        <v>2008</v>
      </c>
      <c r="V49">
        <v>422</v>
      </c>
      <c r="W49">
        <v>2000</v>
      </c>
      <c r="X49">
        <v>401</v>
      </c>
      <c r="Y49">
        <v>2006</v>
      </c>
      <c r="Z49">
        <v>401</v>
      </c>
      <c r="AA49">
        <v>2027</v>
      </c>
      <c r="AB49">
        <v>351</v>
      </c>
      <c r="AC49">
        <v>2037</v>
      </c>
      <c r="AE49">
        <f>HLOOKUP(Calc!$Y$8,look1,Sunrise_set!A49+2)</f>
        <v>351</v>
      </c>
      <c r="AF49">
        <f>HLOOKUP(Calc!$Z$8,look1,Sunrise_set!A49+2)</f>
        <v>2037</v>
      </c>
    </row>
    <row r="50" spans="1:32" x14ac:dyDescent="0.3">
      <c r="A50">
        <v>48</v>
      </c>
      <c r="B50">
        <v>357</v>
      </c>
      <c r="C50">
        <v>1951</v>
      </c>
      <c r="D50">
        <v>402</v>
      </c>
      <c r="E50">
        <v>2002</v>
      </c>
      <c r="F50">
        <v>404</v>
      </c>
      <c r="G50">
        <v>1951</v>
      </c>
      <c r="H50">
        <v>409</v>
      </c>
      <c r="I50">
        <v>2013</v>
      </c>
      <c r="J50">
        <v>406</v>
      </c>
      <c r="K50">
        <v>2002</v>
      </c>
      <c r="L50">
        <v>353</v>
      </c>
      <c r="M50">
        <v>2013</v>
      </c>
      <c r="N50">
        <v>403</v>
      </c>
      <c r="O50">
        <v>2009</v>
      </c>
      <c r="P50">
        <v>411</v>
      </c>
      <c r="Q50">
        <v>1955</v>
      </c>
      <c r="R50">
        <v>404</v>
      </c>
      <c r="S50">
        <v>1948</v>
      </c>
      <c r="T50">
        <v>419</v>
      </c>
      <c r="U50">
        <v>2009</v>
      </c>
      <c r="V50">
        <v>421</v>
      </c>
      <c r="W50">
        <v>2001</v>
      </c>
      <c r="X50">
        <v>359</v>
      </c>
      <c r="Y50">
        <v>2007</v>
      </c>
      <c r="Z50">
        <v>359</v>
      </c>
      <c r="AA50">
        <v>2029</v>
      </c>
      <c r="AB50">
        <v>350</v>
      </c>
      <c r="AC50">
        <v>2039</v>
      </c>
      <c r="AE50">
        <f>HLOOKUP(Calc!$Y$8,look1,Sunrise_set!A50+2)</f>
        <v>350</v>
      </c>
      <c r="AF50">
        <f>HLOOKUP(Calc!$Z$8,look1,Sunrise_set!A50+2)</f>
        <v>2039</v>
      </c>
    </row>
    <row r="51" spans="1:32" x14ac:dyDescent="0.3">
      <c r="A51">
        <v>49</v>
      </c>
      <c r="B51">
        <v>356</v>
      </c>
      <c r="C51">
        <v>1952</v>
      </c>
      <c r="D51">
        <v>400</v>
      </c>
      <c r="E51">
        <v>2003</v>
      </c>
      <c r="F51">
        <v>403</v>
      </c>
      <c r="G51">
        <v>1952</v>
      </c>
      <c r="H51">
        <v>408</v>
      </c>
      <c r="I51">
        <v>2014</v>
      </c>
      <c r="J51">
        <v>405</v>
      </c>
      <c r="K51">
        <v>2004</v>
      </c>
      <c r="L51">
        <v>352</v>
      </c>
      <c r="M51">
        <v>2015</v>
      </c>
      <c r="N51">
        <v>402</v>
      </c>
      <c r="O51">
        <v>2010</v>
      </c>
      <c r="P51">
        <v>409</v>
      </c>
      <c r="Q51">
        <v>1956</v>
      </c>
      <c r="R51">
        <v>403</v>
      </c>
      <c r="S51">
        <v>1949</v>
      </c>
      <c r="T51">
        <v>418</v>
      </c>
      <c r="U51">
        <v>2011</v>
      </c>
      <c r="V51">
        <v>420</v>
      </c>
      <c r="W51">
        <v>2002</v>
      </c>
      <c r="X51">
        <v>358</v>
      </c>
      <c r="Y51">
        <v>2009</v>
      </c>
      <c r="Z51">
        <v>357</v>
      </c>
      <c r="AA51">
        <v>2031</v>
      </c>
      <c r="AB51">
        <v>348</v>
      </c>
      <c r="AC51">
        <v>2040</v>
      </c>
      <c r="AE51">
        <f>HLOOKUP(Calc!$Y$8,look1,Sunrise_set!A51+2)</f>
        <v>348</v>
      </c>
      <c r="AF51">
        <f>HLOOKUP(Calc!$Z$8,look1,Sunrise_set!A51+2)</f>
        <v>2040</v>
      </c>
    </row>
    <row r="52" spans="1:32" x14ac:dyDescent="0.3">
      <c r="A52">
        <v>50</v>
      </c>
      <c r="B52">
        <v>355</v>
      </c>
      <c r="C52">
        <v>1954</v>
      </c>
      <c r="D52">
        <v>359</v>
      </c>
      <c r="E52">
        <v>2005</v>
      </c>
      <c r="F52">
        <v>402</v>
      </c>
      <c r="G52">
        <v>1954</v>
      </c>
      <c r="H52">
        <v>406</v>
      </c>
      <c r="I52">
        <v>2016</v>
      </c>
      <c r="J52">
        <v>404</v>
      </c>
      <c r="K52">
        <v>2005</v>
      </c>
      <c r="L52">
        <v>350</v>
      </c>
      <c r="M52">
        <v>2017</v>
      </c>
      <c r="N52">
        <v>400</v>
      </c>
      <c r="O52">
        <v>2012</v>
      </c>
      <c r="P52">
        <v>408</v>
      </c>
      <c r="Q52">
        <v>1958</v>
      </c>
      <c r="R52">
        <v>401</v>
      </c>
      <c r="S52">
        <v>1950</v>
      </c>
      <c r="T52">
        <v>416</v>
      </c>
      <c r="U52">
        <v>2012</v>
      </c>
      <c r="V52">
        <v>418</v>
      </c>
      <c r="W52">
        <v>2004</v>
      </c>
      <c r="X52">
        <v>356</v>
      </c>
      <c r="Y52">
        <v>2011</v>
      </c>
      <c r="Z52">
        <v>356</v>
      </c>
      <c r="AA52">
        <v>2032</v>
      </c>
      <c r="AB52">
        <v>346</v>
      </c>
      <c r="AC52">
        <v>2042</v>
      </c>
      <c r="AE52">
        <f>HLOOKUP(Calc!$Y$8,look1,Sunrise_set!A52+2)</f>
        <v>346</v>
      </c>
      <c r="AF52">
        <f>HLOOKUP(Calc!$Z$8,look1,Sunrise_set!A52+2)</f>
        <v>2042</v>
      </c>
    </row>
    <row r="53" spans="1:32" x14ac:dyDescent="0.3">
      <c r="A53">
        <v>51</v>
      </c>
      <c r="B53">
        <v>353</v>
      </c>
      <c r="C53">
        <v>1955</v>
      </c>
      <c r="D53">
        <v>357</v>
      </c>
      <c r="E53">
        <v>2006</v>
      </c>
      <c r="F53">
        <v>400</v>
      </c>
      <c r="G53">
        <v>1955</v>
      </c>
      <c r="H53">
        <v>405</v>
      </c>
      <c r="I53">
        <v>2017</v>
      </c>
      <c r="J53">
        <v>402</v>
      </c>
      <c r="K53">
        <v>2006</v>
      </c>
      <c r="L53">
        <v>349</v>
      </c>
      <c r="M53">
        <v>2018</v>
      </c>
      <c r="N53">
        <v>359</v>
      </c>
      <c r="O53">
        <v>2013</v>
      </c>
      <c r="P53">
        <v>407</v>
      </c>
      <c r="Q53">
        <v>1959</v>
      </c>
      <c r="R53">
        <v>400</v>
      </c>
      <c r="S53">
        <v>1952</v>
      </c>
      <c r="T53">
        <v>415</v>
      </c>
      <c r="U53">
        <v>2013</v>
      </c>
      <c r="V53">
        <v>417</v>
      </c>
      <c r="W53">
        <v>2005</v>
      </c>
      <c r="X53">
        <v>355</v>
      </c>
      <c r="Y53">
        <v>2012</v>
      </c>
      <c r="Z53">
        <v>354</v>
      </c>
      <c r="AA53">
        <v>2034</v>
      </c>
      <c r="AB53">
        <v>344</v>
      </c>
      <c r="AC53">
        <v>2044</v>
      </c>
      <c r="AE53">
        <f>HLOOKUP(Calc!$Y$8,look1,Sunrise_set!A53+2)</f>
        <v>344</v>
      </c>
      <c r="AF53">
        <f>HLOOKUP(Calc!$Z$8,look1,Sunrise_set!A53+2)</f>
        <v>2044</v>
      </c>
    </row>
    <row r="54" spans="1:32" x14ac:dyDescent="0.3">
      <c r="A54">
        <v>52</v>
      </c>
      <c r="B54">
        <v>352</v>
      </c>
      <c r="C54">
        <v>1957</v>
      </c>
      <c r="D54">
        <v>356</v>
      </c>
      <c r="E54">
        <v>2008</v>
      </c>
      <c r="F54">
        <v>359</v>
      </c>
      <c r="G54">
        <v>1957</v>
      </c>
      <c r="H54">
        <v>404</v>
      </c>
      <c r="I54">
        <v>2019</v>
      </c>
      <c r="J54">
        <v>401</v>
      </c>
      <c r="K54">
        <v>2008</v>
      </c>
      <c r="L54">
        <v>347</v>
      </c>
      <c r="M54">
        <v>2020</v>
      </c>
      <c r="N54">
        <v>358</v>
      </c>
      <c r="O54">
        <v>2015</v>
      </c>
      <c r="P54">
        <v>405</v>
      </c>
      <c r="Q54">
        <v>2000</v>
      </c>
      <c r="R54">
        <v>359</v>
      </c>
      <c r="S54">
        <v>1953</v>
      </c>
      <c r="T54">
        <v>414</v>
      </c>
      <c r="U54">
        <v>2015</v>
      </c>
      <c r="V54">
        <v>416</v>
      </c>
      <c r="W54">
        <v>2006</v>
      </c>
      <c r="X54">
        <v>353</v>
      </c>
      <c r="Y54">
        <v>2014</v>
      </c>
      <c r="Z54">
        <v>352</v>
      </c>
      <c r="AA54">
        <v>2036</v>
      </c>
      <c r="AB54">
        <v>342</v>
      </c>
      <c r="AC54">
        <v>2046</v>
      </c>
      <c r="AE54">
        <f>HLOOKUP(Calc!$Y$8,look1,Sunrise_set!A54+2)</f>
        <v>342</v>
      </c>
      <c r="AF54">
        <f>HLOOKUP(Calc!$Z$8,look1,Sunrise_set!A54+2)</f>
        <v>2046</v>
      </c>
    </row>
    <row r="55" spans="1:32" x14ac:dyDescent="0.3">
      <c r="A55">
        <v>53</v>
      </c>
      <c r="B55">
        <v>351</v>
      </c>
      <c r="C55">
        <v>1958</v>
      </c>
      <c r="D55">
        <v>355</v>
      </c>
      <c r="E55">
        <v>2009</v>
      </c>
      <c r="F55">
        <v>358</v>
      </c>
      <c r="G55">
        <v>1958</v>
      </c>
      <c r="H55">
        <v>402</v>
      </c>
      <c r="I55">
        <v>2020</v>
      </c>
      <c r="J55">
        <v>400</v>
      </c>
      <c r="K55">
        <v>2009</v>
      </c>
      <c r="L55">
        <v>346</v>
      </c>
      <c r="M55">
        <v>2022</v>
      </c>
      <c r="N55">
        <v>356</v>
      </c>
      <c r="O55">
        <v>2016</v>
      </c>
      <c r="P55">
        <v>404</v>
      </c>
      <c r="Q55">
        <v>2002</v>
      </c>
      <c r="R55">
        <v>358</v>
      </c>
      <c r="S55">
        <v>1954</v>
      </c>
      <c r="T55">
        <v>413</v>
      </c>
      <c r="U55">
        <v>2016</v>
      </c>
      <c r="V55">
        <v>415</v>
      </c>
      <c r="W55">
        <v>2008</v>
      </c>
      <c r="X55">
        <v>352</v>
      </c>
      <c r="Y55">
        <v>2015</v>
      </c>
      <c r="Z55">
        <v>351</v>
      </c>
      <c r="AA55">
        <v>2038</v>
      </c>
      <c r="AB55">
        <v>341</v>
      </c>
      <c r="AC55">
        <v>2048</v>
      </c>
      <c r="AE55">
        <f>HLOOKUP(Calc!$Y$8,look1,Sunrise_set!A55+2)</f>
        <v>341</v>
      </c>
      <c r="AF55">
        <f>HLOOKUP(Calc!$Z$8,look1,Sunrise_set!A55+2)</f>
        <v>2048</v>
      </c>
    </row>
    <row r="56" spans="1:32" x14ac:dyDescent="0.3">
      <c r="A56">
        <v>54</v>
      </c>
      <c r="B56">
        <v>350</v>
      </c>
      <c r="C56">
        <v>1959</v>
      </c>
      <c r="D56">
        <v>354</v>
      </c>
      <c r="E56">
        <v>2010</v>
      </c>
      <c r="F56">
        <v>357</v>
      </c>
      <c r="G56">
        <v>1959</v>
      </c>
      <c r="H56">
        <v>401</v>
      </c>
      <c r="I56">
        <v>2022</v>
      </c>
      <c r="J56">
        <v>359</v>
      </c>
      <c r="K56">
        <v>2011</v>
      </c>
      <c r="L56">
        <v>344</v>
      </c>
      <c r="M56">
        <v>2023</v>
      </c>
      <c r="N56">
        <v>355</v>
      </c>
      <c r="O56">
        <v>2018</v>
      </c>
      <c r="P56">
        <v>403</v>
      </c>
      <c r="Q56">
        <v>2003</v>
      </c>
      <c r="R56">
        <v>357</v>
      </c>
      <c r="S56">
        <v>1956</v>
      </c>
      <c r="T56">
        <v>412</v>
      </c>
      <c r="U56">
        <v>2018</v>
      </c>
      <c r="V56">
        <v>414</v>
      </c>
      <c r="W56">
        <v>2009</v>
      </c>
      <c r="X56">
        <v>351</v>
      </c>
      <c r="Y56">
        <v>2017</v>
      </c>
      <c r="Z56">
        <v>350</v>
      </c>
      <c r="AA56">
        <v>2039</v>
      </c>
      <c r="AB56">
        <v>339</v>
      </c>
      <c r="AC56">
        <v>2050</v>
      </c>
      <c r="AE56">
        <f>HLOOKUP(Calc!$Y$8,look1,Sunrise_set!A56+2)</f>
        <v>339</v>
      </c>
      <c r="AF56">
        <f>HLOOKUP(Calc!$Z$8,look1,Sunrise_set!A56+2)</f>
        <v>2050</v>
      </c>
    </row>
    <row r="57" spans="1:32" x14ac:dyDescent="0.3">
      <c r="A57">
        <v>55</v>
      </c>
      <c r="B57">
        <v>348</v>
      </c>
      <c r="C57">
        <v>2001</v>
      </c>
      <c r="D57">
        <v>352</v>
      </c>
      <c r="E57">
        <v>2012</v>
      </c>
      <c r="F57">
        <v>356</v>
      </c>
      <c r="G57">
        <v>2000</v>
      </c>
      <c r="H57">
        <v>400</v>
      </c>
      <c r="I57">
        <v>2023</v>
      </c>
      <c r="J57">
        <v>357</v>
      </c>
      <c r="K57">
        <v>2012</v>
      </c>
      <c r="L57">
        <v>343</v>
      </c>
      <c r="M57">
        <v>2025</v>
      </c>
      <c r="N57">
        <v>354</v>
      </c>
      <c r="O57">
        <v>2019</v>
      </c>
      <c r="P57">
        <v>402</v>
      </c>
      <c r="Q57">
        <v>2004</v>
      </c>
      <c r="R57">
        <v>356</v>
      </c>
      <c r="S57">
        <v>1957</v>
      </c>
      <c r="T57">
        <v>410</v>
      </c>
      <c r="U57">
        <v>2019</v>
      </c>
      <c r="V57">
        <v>413</v>
      </c>
      <c r="W57">
        <v>2010</v>
      </c>
      <c r="X57">
        <v>349</v>
      </c>
      <c r="Y57">
        <v>2018</v>
      </c>
      <c r="Z57">
        <v>348</v>
      </c>
      <c r="AA57">
        <v>2041</v>
      </c>
      <c r="AB57">
        <v>338</v>
      </c>
      <c r="AC57">
        <v>2051</v>
      </c>
      <c r="AE57">
        <f>HLOOKUP(Calc!$Y$8,look1,Sunrise_set!A57+2)</f>
        <v>338</v>
      </c>
      <c r="AF57">
        <f>HLOOKUP(Calc!$Z$8,look1,Sunrise_set!A57+2)</f>
        <v>2051</v>
      </c>
    </row>
    <row r="58" spans="1:32" x14ac:dyDescent="0.3">
      <c r="A58">
        <v>56</v>
      </c>
      <c r="B58">
        <v>347</v>
      </c>
      <c r="C58">
        <v>2002</v>
      </c>
      <c r="D58">
        <v>351</v>
      </c>
      <c r="E58">
        <v>2013</v>
      </c>
      <c r="F58">
        <v>355</v>
      </c>
      <c r="G58">
        <v>2002</v>
      </c>
      <c r="H58">
        <v>359</v>
      </c>
      <c r="I58">
        <v>2024</v>
      </c>
      <c r="J58">
        <v>356</v>
      </c>
      <c r="K58">
        <v>2013</v>
      </c>
      <c r="L58">
        <v>342</v>
      </c>
      <c r="M58">
        <v>2026</v>
      </c>
      <c r="N58">
        <v>353</v>
      </c>
      <c r="O58">
        <v>2020</v>
      </c>
      <c r="P58">
        <v>401</v>
      </c>
      <c r="Q58">
        <v>2006</v>
      </c>
      <c r="R58">
        <v>355</v>
      </c>
      <c r="S58">
        <v>1958</v>
      </c>
      <c r="T58">
        <v>409</v>
      </c>
      <c r="U58">
        <v>2020</v>
      </c>
      <c r="V58">
        <v>412</v>
      </c>
      <c r="W58">
        <v>2011</v>
      </c>
      <c r="X58">
        <v>348</v>
      </c>
      <c r="Y58">
        <v>2019</v>
      </c>
      <c r="Z58">
        <v>347</v>
      </c>
      <c r="AA58">
        <v>2042</v>
      </c>
      <c r="AB58">
        <v>336</v>
      </c>
      <c r="AC58">
        <v>2053</v>
      </c>
      <c r="AE58">
        <f>HLOOKUP(Calc!$Y$8,look1,Sunrise_set!A58+2)</f>
        <v>336</v>
      </c>
      <c r="AF58">
        <f>HLOOKUP(Calc!$Z$8,look1,Sunrise_set!A58+2)</f>
        <v>2053</v>
      </c>
    </row>
    <row r="59" spans="1:32" x14ac:dyDescent="0.3">
      <c r="A59">
        <v>57</v>
      </c>
      <c r="B59">
        <v>346</v>
      </c>
      <c r="C59">
        <v>2003</v>
      </c>
      <c r="D59">
        <v>350</v>
      </c>
      <c r="E59">
        <v>2015</v>
      </c>
      <c r="F59">
        <v>354</v>
      </c>
      <c r="G59">
        <v>2003</v>
      </c>
      <c r="H59">
        <v>357</v>
      </c>
      <c r="I59">
        <v>2026</v>
      </c>
      <c r="J59">
        <v>355</v>
      </c>
      <c r="K59">
        <v>2015</v>
      </c>
      <c r="L59">
        <v>340</v>
      </c>
      <c r="M59">
        <v>2028</v>
      </c>
      <c r="N59">
        <v>352</v>
      </c>
      <c r="O59">
        <v>2022</v>
      </c>
      <c r="P59">
        <v>400</v>
      </c>
      <c r="Q59">
        <v>2007</v>
      </c>
      <c r="R59">
        <v>354</v>
      </c>
      <c r="S59">
        <v>1959</v>
      </c>
      <c r="T59">
        <v>408</v>
      </c>
      <c r="U59">
        <v>2021</v>
      </c>
      <c r="V59">
        <v>411</v>
      </c>
      <c r="W59">
        <v>2013</v>
      </c>
      <c r="X59">
        <v>347</v>
      </c>
      <c r="Y59">
        <v>2021</v>
      </c>
      <c r="Z59">
        <v>345</v>
      </c>
      <c r="AA59">
        <v>2044</v>
      </c>
      <c r="AB59">
        <v>335</v>
      </c>
      <c r="AC59">
        <v>2055</v>
      </c>
      <c r="AE59">
        <f>HLOOKUP(Calc!$Y$8,look1,Sunrise_set!A59+2)</f>
        <v>335</v>
      </c>
      <c r="AF59">
        <f>HLOOKUP(Calc!$Z$8,look1,Sunrise_set!A59+2)</f>
        <v>2055</v>
      </c>
    </row>
    <row r="60" spans="1:32" x14ac:dyDescent="0.3">
      <c r="A60">
        <v>58</v>
      </c>
      <c r="B60">
        <v>345</v>
      </c>
      <c r="C60">
        <v>2004</v>
      </c>
      <c r="D60">
        <v>349</v>
      </c>
      <c r="E60">
        <v>2016</v>
      </c>
      <c r="F60">
        <v>353</v>
      </c>
      <c r="G60">
        <v>2004</v>
      </c>
      <c r="H60">
        <v>356</v>
      </c>
      <c r="I60">
        <v>2027</v>
      </c>
      <c r="J60">
        <v>354</v>
      </c>
      <c r="K60">
        <v>2016</v>
      </c>
      <c r="L60">
        <v>339</v>
      </c>
      <c r="M60">
        <v>2029</v>
      </c>
      <c r="N60">
        <v>350</v>
      </c>
      <c r="O60">
        <v>2023</v>
      </c>
      <c r="P60">
        <v>359</v>
      </c>
      <c r="Q60">
        <v>2008</v>
      </c>
      <c r="R60">
        <v>353</v>
      </c>
      <c r="S60">
        <v>2001</v>
      </c>
      <c r="T60">
        <v>407</v>
      </c>
      <c r="U60">
        <v>2023</v>
      </c>
      <c r="V60">
        <v>410</v>
      </c>
      <c r="W60">
        <v>2014</v>
      </c>
      <c r="X60">
        <v>346</v>
      </c>
      <c r="Y60">
        <v>2022</v>
      </c>
      <c r="Z60">
        <v>344</v>
      </c>
      <c r="AA60">
        <v>2045</v>
      </c>
      <c r="AB60">
        <v>333</v>
      </c>
      <c r="AC60">
        <v>2056</v>
      </c>
      <c r="AE60">
        <f>HLOOKUP(Calc!$Y$8,look1,Sunrise_set!A60+2)</f>
        <v>333</v>
      </c>
      <c r="AF60">
        <f>HLOOKUP(Calc!$Z$8,look1,Sunrise_set!A60+2)</f>
        <v>2056</v>
      </c>
    </row>
    <row r="61" spans="1:32" x14ac:dyDescent="0.3">
      <c r="A61">
        <v>59</v>
      </c>
      <c r="B61">
        <v>344</v>
      </c>
      <c r="C61">
        <v>2006</v>
      </c>
      <c r="D61">
        <v>348</v>
      </c>
      <c r="E61">
        <v>2017</v>
      </c>
      <c r="F61">
        <v>352</v>
      </c>
      <c r="G61">
        <v>2005</v>
      </c>
      <c r="H61">
        <v>355</v>
      </c>
      <c r="I61">
        <v>2028</v>
      </c>
      <c r="J61">
        <v>353</v>
      </c>
      <c r="K61">
        <v>2017</v>
      </c>
      <c r="L61">
        <v>338</v>
      </c>
      <c r="M61">
        <v>2030</v>
      </c>
      <c r="N61">
        <v>349</v>
      </c>
      <c r="O61">
        <v>2024</v>
      </c>
      <c r="P61">
        <v>358</v>
      </c>
      <c r="Q61">
        <v>2009</v>
      </c>
      <c r="R61">
        <v>352</v>
      </c>
      <c r="S61">
        <v>2002</v>
      </c>
      <c r="T61">
        <v>406</v>
      </c>
      <c r="U61">
        <v>2024</v>
      </c>
      <c r="V61">
        <v>409</v>
      </c>
      <c r="W61">
        <v>2015</v>
      </c>
      <c r="X61">
        <v>345</v>
      </c>
      <c r="Y61">
        <v>2024</v>
      </c>
      <c r="Z61">
        <v>343</v>
      </c>
      <c r="AA61">
        <v>2047</v>
      </c>
      <c r="AB61">
        <v>332</v>
      </c>
      <c r="AC61">
        <v>2058</v>
      </c>
      <c r="AE61">
        <f>HLOOKUP(Calc!$Y$8,look1,Sunrise_set!A61+2)</f>
        <v>332</v>
      </c>
      <c r="AF61">
        <f>HLOOKUP(Calc!$Z$8,look1,Sunrise_set!A61+2)</f>
        <v>2058</v>
      </c>
    </row>
    <row r="62" spans="1:32" x14ac:dyDescent="0.3">
      <c r="A62">
        <v>60</v>
      </c>
      <c r="B62">
        <v>343</v>
      </c>
      <c r="C62">
        <v>2007</v>
      </c>
      <c r="D62">
        <v>347</v>
      </c>
      <c r="E62">
        <v>2018</v>
      </c>
      <c r="F62">
        <v>351</v>
      </c>
      <c r="G62">
        <v>2007</v>
      </c>
      <c r="H62">
        <v>354</v>
      </c>
      <c r="I62">
        <v>2030</v>
      </c>
      <c r="J62">
        <v>352</v>
      </c>
      <c r="K62">
        <v>2018</v>
      </c>
      <c r="L62">
        <v>337</v>
      </c>
      <c r="M62">
        <v>2032</v>
      </c>
      <c r="N62">
        <v>348</v>
      </c>
      <c r="O62">
        <v>2026</v>
      </c>
      <c r="P62">
        <v>357</v>
      </c>
      <c r="Q62">
        <v>2010</v>
      </c>
      <c r="R62">
        <v>351</v>
      </c>
      <c r="S62">
        <v>2003</v>
      </c>
      <c r="T62">
        <v>405</v>
      </c>
      <c r="U62">
        <v>2025</v>
      </c>
      <c r="V62">
        <v>408</v>
      </c>
      <c r="W62">
        <v>2016</v>
      </c>
      <c r="X62">
        <v>344</v>
      </c>
      <c r="Y62">
        <v>2025</v>
      </c>
      <c r="Z62">
        <v>342</v>
      </c>
      <c r="AA62">
        <v>2048</v>
      </c>
      <c r="AB62">
        <v>330</v>
      </c>
      <c r="AC62">
        <v>2100</v>
      </c>
      <c r="AE62">
        <f>HLOOKUP(Calc!$Y$8,look1,Sunrise_set!A62+2)</f>
        <v>330</v>
      </c>
      <c r="AF62">
        <f>HLOOKUP(Calc!$Z$8,look1,Sunrise_set!A62+2)</f>
        <v>2100</v>
      </c>
    </row>
    <row r="63" spans="1:32" x14ac:dyDescent="0.3">
      <c r="A63">
        <v>61</v>
      </c>
      <c r="B63">
        <v>342</v>
      </c>
      <c r="C63">
        <v>2008</v>
      </c>
      <c r="D63">
        <v>346</v>
      </c>
      <c r="E63">
        <v>2019</v>
      </c>
      <c r="F63">
        <v>350</v>
      </c>
      <c r="G63">
        <v>2008</v>
      </c>
      <c r="H63">
        <v>353</v>
      </c>
      <c r="I63">
        <v>2031</v>
      </c>
      <c r="J63">
        <v>351</v>
      </c>
      <c r="K63">
        <v>2020</v>
      </c>
      <c r="L63">
        <v>336</v>
      </c>
      <c r="M63">
        <v>2033</v>
      </c>
      <c r="N63">
        <v>347</v>
      </c>
      <c r="O63">
        <v>2027</v>
      </c>
      <c r="P63">
        <v>356</v>
      </c>
      <c r="Q63">
        <v>2011</v>
      </c>
      <c r="R63">
        <v>350</v>
      </c>
      <c r="S63">
        <v>2004</v>
      </c>
      <c r="T63">
        <v>404</v>
      </c>
      <c r="U63">
        <v>2026</v>
      </c>
      <c r="V63">
        <v>407</v>
      </c>
      <c r="W63">
        <v>2017</v>
      </c>
      <c r="X63">
        <v>343</v>
      </c>
      <c r="Y63">
        <v>2026</v>
      </c>
      <c r="Z63">
        <v>341</v>
      </c>
      <c r="AA63">
        <v>2050</v>
      </c>
      <c r="AB63">
        <v>329</v>
      </c>
      <c r="AC63">
        <v>2101</v>
      </c>
      <c r="AE63">
        <f>HLOOKUP(Calc!$Y$8,look1,Sunrise_set!A63+2)</f>
        <v>329</v>
      </c>
      <c r="AF63">
        <f>HLOOKUP(Calc!$Z$8,look1,Sunrise_set!A63+2)</f>
        <v>2101</v>
      </c>
    </row>
    <row r="64" spans="1:32" x14ac:dyDescent="0.3">
      <c r="A64">
        <v>62</v>
      </c>
      <c r="B64">
        <v>342</v>
      </c>
      <c r="C64">
        <v>2009</v>
      </c>
      <c r="D64">
        <v>345</v>
      </c>
      <c r="E64">
        <v>2021</v>
      </c>
      <c r="F64">
        <v>349</v>
      </c>
      <c r="G64">
        <v>2009</v>
      </c>
      <c r="H64">
        <v>352</v>
      </c>
      <c r="I64">
        <v>2032</v>
      </c>
      <c r="J64">
        <v>350</v>
      </c>
      <c r="K64">
        <v>2021</v>
      </c>
      <c r="L64">
        <v>335</v>
      </c>
      <c r="M64">
        <v>2034</v>
      </c>
      <c r="N64">
        <v>346</v>
      </c>
      <c r="O64">
        <v>2028</v>
      </c>
      <c r="P64">
        <v>356</v>
      </c>
      <c r="Q64">
        <v>2012</v>
      </c>
      <c r="R64">
        <v>349</v>
      </c>
      <c r="S64">
        <v>2005</v>
      </c>
      <c r="T64">
        <v>404</v>
      </c>
      <c r="U64">
        <v>2027</v>
      </c>
      <c r="V64">
        <v>406</v>
      </c>
      <c r="W64">
        <v>2018</v>
      </c>
      <c r="X64">
        <v>342</v>
      </c>
      <c r="Y64">
        <v>2027</v>
      </c>
      <c r="Z64">
        <v>340</v>
      </c>
      <c r="AA64">
        <v>2051</v>
      </c>
      <c r="AB64">
        <v>328</v>
      </c>
      <c r="AC64">
        <v>2103</v>
      </c>
      <c r="AE64">
        <f>HLOOKUP(Calc!$Y$8,look1,Sunrise_set!A64+2)</f>
        <v>328</v>
      </c>
      <c r="AF64">
        <f>HLOOKUP(Calc!$Z$8,look1,Sunrise_set!A64+2)</f>
        <v>2103</v>
      </c>
    </row>
    <row r="65" spans="1:32" x14ac:dyDescent="0.3">
      <c r="A65">
        <v>63</v>
      </c>
      <c r="B65">
        <v>341</v>
      </c>
      <c r="C65">
        <v>2010</v>
      </c>
      <c r="D65">
        <v>344</v>
      </c>
      <c r="E65">
        <v>2022</v>
      </c>
      <c r="F65">
        <v>348</v>
      </c>
      <c r="G65">
        <v>2010</v>
      </c>
      <c r="H65">
        <v>352</v>
      </c>
      <c r="I65">
        <v>2033</v>
      </c>
      <c r="J65">
        <v>350</v>
      </c>
      <c r="K65">
        <v>2022</v>
      </c>
      <c r="L65">
        <v>334</v>
      </c>
      <c r="M65">
        <v>2036</v>
      </c>
      <c r="N65">
        <v>346</v>
      </c>
      <c r="O65">
        <v>2029</v>
      </c>
      <c r="P65">
        <v>355</v>
      </c>
      <c r="Q65">
        <v>2014</v>
      </c>
      <c r="R65">
        <v>348</v>
      </c>
      <c r="S65">
        <v>2006</v>
      </c>
      <c r="T65">
        <v>403</v>
      </c>
      <c r="U65">
        <v>2028</v>
      </c>
      <c r="V65">
        <v>406</v>
      </c>
      <c r="W65">
        <v>2019</v>
      </c>
      <c r="X65">
        <v>341</v>
      </c>
      <c r="Y65">
        <v>2028</v>
      </c>
      <c r="Z65">
        <v>339</v>
      </c>
      <c r="AA65">
        <v>2052</v>
      </c>
      <c r="AB65">
        <v>327</v>
      </c>
      <c r="AC65">
        <v>2104</v>
      </c>
      <c r="AE65">
        <f>HLOOKUP(Calc!$Y$8,look1,Sunrise_set!A65+2)</f>
        <v>327</v>
      </c>
      <c r="AF65">
        <f>HLOOKUP(Calc!$Z$8,look1,Sunrise_set!A65+2)</f>
        <v>2104</v>
      </c>
    </row>
    <row r="66" spans="1:32" x14ac:dyDescent="0.3">
      <c r="A66">
        <v>64</v>
      </c>
      <c r="B66">
        <v>340</v>
      </c>
      <c r="C66">
        <v>2011</v>
      </c>
      <c r="D66">
        <v>344</v>
      </c>
      <c r="E66">
        <v>2023</v>
      </c>
      <c r="F66">
        <v>348</v>
      </c>
      <c r="G66">
        <v>2011</v>
      </c>
      <c r="H66">
        <v>351</v>
      </c>
      <c r="I66">
        <v>2034</v>
      </c>
      <c r="J66">
        <v>349</v>
      </c>
      <c r="K66">
        <v>2023</v>
      </c>
      <c r="L66">
        <v>333</v>
      </c>
      <c r="M66">
        <v>2037</v>
      </c>
      <c r="N66">
        <v>345</v>
      </c>
      <c r="O66">
        <v>2030</v>
      </c>
      <c r="P66">
        <v>354</v>
      </c>
      <c r="Q66">
        <v>2015</v>
      </c>
      <c r="R66">
        <v>348</v>
      </c>
      <c r="S66">
        <v>2007</v>
      </c>
      <c r="T66">
        <v>402</v>
      </c>
      <c r="U66">
        <v>2029</v>
      </c>
      <c r="V66">
        <v>405</v>
      </c>
      <c r="W66">
        <v>2020</v>
      </c>
      <c r="X66">
        <v>340</v>
      </c>
      <c r="Y66">
        <v>2030</v>
      </c>
      <c r="Z66">
        <v>338</v>
      </c>
      <c r="AA66">
        <v>2054</v>
      </c>
      <c r="AB66">
        <v>326</v>
      </c>
      <c r="AC66">
        <v>2105</v>
      </c>
      <c r="AE66">
        <f>HLOOKUP(Calc!$Y$8,look1,Sunrise_set!A66+2)</f>
        <v>326</v>
      </c>
      <c r="AF66">
        <f>HLOOKUP(Calc!$Z$8,look1,Sunrise_set!A66+2)</f>
        <v>2105</v>
      </c>
    </row>
    <row r="67" spans="1:32" x14ac:dyDescent="0.3">
      <c r="A67">
        <v>65</v>
      </c>
      <c r="B67">
        <v>339</v>
      </c>
      <c r="C67">
        <v>2012</v>
      </c>
      <c r="D67">
        <v>343</v>
      </c>
      <c r="E67">
        <v>2024</v>
      </c>
      <c r="F67">
        <v>347</v>
      </c>
      <c r="G67">
        <v>2012</v>
      </c>
      <c r="H67">
        <v>350</v>
      </c>
      <c r="I67">
        <v>2035</v>
      </c>
      <c r="J67">
        <v>348</v>
      </c>
      <c r="K67">
        <v>2024</v>
      </c>
      <c r="L67">
        <v>332</v>
      </c>
      <c r="M67">
        <v>2038</v>
      </c>
      <c r="N67">
        <v>344</v>
      </c>
      <c r="O67">
        <v>2031</v>
      </c>
      <c r="P67">
        <v>354</v>
      </c>
      <c r="Q67">
        <v>2016</v>
      </c>
      <c r="R67">
        <v>347</v>
      </c>
      <c r="S67">
        <v>2008</v>
      </c>
      <c r="T67">
        <v>402</v>
      </c>
      <c r="U67">
        <v>2030</v>
      </c>
      <c r="V67">
        <v>404</v>
      </c>
      <c r="W67">
        <v>2021</v>
      </c>
      <c r="X67">
        <v>339</v>
      </c>
      <c r="Y67">
        <v>2031</v>
      </c>
      <c r="Z67">
        <v>337</v>
      </c>
      <c r="AA67">
        <v>2055</v>
      </c>
      <c r="AB67">
        <v>325</v>
      </c>
      <c r="AC67">
        <v>2107</v>
      </c>
      <c r="AE67">
        <f>HLOOKUP(Calc!$Y$8,look1,Sunrise_set!A67+2)</f>
        <v>325</v>
      </c>
      <c r="AF67">
        <f>HLOOKUP(Calc!$Z$8,look1,Sunrise_set!A67+2)</f>
        <v>2107</v>
      </c>
    </row>
    <row r="68" spans="1:32" x14ac:dyDescent="0.3">
      <c r="A68">
        <v>66</v>
      </c>
      <c r="B68">
        <v>339</v>
      </c>
      <c r="C68">
        <v>2013</v>
      </c>
      <c r="D68">
        <v>342</v>
      </c>
      <c r="E68">
        <v>2025</v>
      </c>
      <c r="F68">
        <v>346</v>
      </c>
      <c r="G68">
        <v>2013</v>
      </c>
      <c r="H68">
        <v>349</v>
      </c>
      <c r="I68">
        <v>2036</v>
      </c>
      <c r="J68">
        <v>348</v>
      </c>
      <c r="K68">
        <v>2025</v>
      </c>
      <c r="L68">
        <v>331</v>
      </c>
      <c r="M68">
        <v>2039</v>
      </c>
      <c r="N68">
        <v>343</v>
      </c>
      <c r="O68">
        <v>2032</v>
      </c>
      <c r="P68">
        <v>353</v>
      </c>
      <c r="Q68">
        <v>2016</v>
      </c>
      <c r="R68">
        <v>346</v>
      </c>
      <c r="S68">
        <v>2009</v>
      </c>
      <c r="T68">
        <v>401</v>
      </c>
      <c r="U68">
        <v>2031</v>
      </c>
      <c r="V68">
        <v>404</v>
      </c>
      <c r="W68">
        <v>2022</v>
      </c>
      <c r="X68">
        <v>339</v>
      </c>
      <c r="Y68">
        <v>2032</v>
      </c>
      <c r="Z68">
        <v>336</v>
      </c>
      <c r="AA68">
        <v>2056</v>
      </c>
      <c r="AB68">
        <v>324</v>
      </c>
      <c r="AC68">
        <v>2108</v>
      </c>
      <c r="AE68">
        <f>HLOOKUP(Calc!$Y$8,look1,Sunrise_set!A68+2)</f>
        <v>324</v>
      </c>
      <c r="AF68">
        <f>HLOOKUP(Calc!$Z$8,look1,Sunrise_set!A68+2)</f>
        <v>2108</v>
      </c>
    </row>
    <row r="69" spans="1:32" x14ac:dyDescent="0.3">
      <c r="A69">
        <v>67</v>
      </c>
      <c r="B69">
        <v>338</v>
      </c>
      <c r="C69">
        <v>2014</v>
      </c>
      <c r="D69">
        <v>342</v>
      </c>
      <c r="E69">
        <v>2026</v>
      </c>
      <c r="F69">
        <v>346</v>
      </c>
      <c r="G69">
        <v>2014</v>
      </c>
      <c r="H69">
        <v>349</v>
      </c>
      <c r="I69">
        <v>2037</v>
      </c>
      <c r="J69">
        <v>347</v>
      </c>
      <c r="K69">
        <v>2026</v>
      </c>
      <c r="L69">
        <v>331</v>
      </c>
      <c r="M69">
        <v>2040</v>
      </c>
      <c r="N69">
        <v>343</v>
      </c>
      <c r="O69">
        <v>2033</v>
      </c>
      <c r="P69">
        <v>352</v>
      </c>
      <c r="Q69">
        <v>2017</v>
      </c>
      <c r="R69">
        <v>346</v>
      </c>
      <c r="S69">
        <v>2010</v>
      </c>
      <c r="T69">
        <v>400</v>
      </c>
      <c r="U69">
        <v>2032</v>
      </c>
      <c r="V69">
        <v>403</v>
      </c>
      <c r="W69">
        <v>2023</v>
      </c>
      <c r="X69">
        <v>338</v>
      </c>
      <c r="Y69">
        <v>2033</v>
      </c>
      <c r="Z69">
        <v>335</v>
      </c>
      <c r="AA69">
        <v>2057</v>
      </c>
      <c r="AB69">
        <v>323</v>
      </c>
      <c r="AC69">
        <v>2109</v>
      </c>
      <c r="AE69">
        <f>HLOOKUP(Calc!$Y$8,look1,Sunrise_set!A69+2)</f>
        <v>323</v>
      </c>
      <c r="AF69">
        <f>HLOOKUP(Calc!$Z$8,look1,Sunrise_set!A69+2)</f>
        <v>2109</v>
      </c>
    </row>
    <row r="70" spans="1:32" x14ac:dyDescent="0.3">
      <c r="A70">
        <v>68</v>
      </c>
      <c r="B70">
        <v>338</v>
      </c>
      <c r="C70">
        <v>2015</v>
      </c>
      <c r="D70">
        <v>341</v>
      </c>
      <c r="E70">
        <v>2027</v>
      </c>
      <c r="F70">
        <v>345</v>
      </c>
      <c r="G70">
        <v>2014</v>
      </c>
      <c r="H70">
        <v>348</v>
      </c>
      <c r="I70">
        <v>2038</v>
      </c>
      <c r="J70">
        <v>346</v>
      </c>
      <c r="K70">
        <v>2027</v>
      </c>
      <c r="L70">
        <v>330</v>
      </c>
      <c r="M70">
        <v>2041</v>
      </c>
      <c r="N70">
        <v>342</v>
      </c>
      <c r="O70">
        <v>2034</v>
      </c>
      <c r="P70">
        <v>352</v>
      </c>
      <c r="Q70">
        <v>2018</v>
      </c>
      <c r="R70">
        <v>345</v>
      </c>
      <c r="S70">
        <v>2011</v>
      </c>
      <c r="T70">
        <v>400</v>
      </c>
      <c r="U70">
        <v>2033</v>
      </c>
      <c r="V70">
        <v>403</v>
      </c>
      <c r="W70">
        <v>2024</v>
      </c>
      <c r="X70">
        <v>337</v>
      </c>
      <c r="Y70">
        <v>2034</v>
      </c>
      <c r="Z70">
        <v>334</v>
      </c>
      <c r="AA70">
        <v>2058</v>
      </c>
      <c r="AB70">
        <v>322</v>
      </c>
      <c r="AC70">
        <v>2110</v>
      </c>
      <c r="AE70">
        <f>HLOOKUP(Calc!$Y$8,look1,Sunrise_set!A70+2)</f>
        <v>322</v>
      </c>
      <c r="AF70">
        <f>HLOOKUP(Calc!$Z$8,look1,Sunrise_set!A70+2)</f>
        <v>2110</v>
      </c>
    </row>
    <row r="71" spans="1:32" x14ac:dyDescent="0.3">
      <c r="A71">
        <v>69</v>
      </c>
      <c r="B71">
        <v>337</v>
      </c>
      <c r="C71">
        <v>2016</v>
      </c>
      <c r="D71">
        <v>340</v>
      </c>
      <c r="E71">
        <v>2028</v>
      </c>
      <c r="F71">
        <v>345</v>
      </c>
      <c r="G71">
        <v>2015</v>
      </c>
      <c r="H71">
        <v>348</v>
      </c>
      <c r="I71">
        <v>2039</v>
      </c>
      <c r="J71">
        <v>346</v>
      </c>
      <c r="K71">
        <v>2028</v>
      </c>
      <c r="L71">
        <v>329</v>
      </c>
      <c r="M71">
        <v>2042</v>
      </c>
      <c r="N71">
        <v>342</v>
      </c>
      <c r="O71">
        <v>2035</v>
      </c>
      <c r="P71">
        <v>351</v>
      </c>
      <c r="Q71">
        <v>2019</v>
      </c>
      <c r="R71">
        <v>345</v>
      </c>
      <c r="S71">
        <v>2012</v>
      </c>
      <c r="T71">
        <v>359</v>
      </c>
      <c r="U71">
        <v>2034</v>
      </c>
      <c r="V71">
        <v>402</v>
      </c>
      <c r="W71">
        <v>2025</v>
      </c>
      <c r="X71">
        <v>337</v>
      </c>
      <c r="Y71">
        <v>2035</v>
      </c>
      <c r="Z71">
        <v>334</v>
      </c>
      <c r="AA71">
        <v>2059</v>
      </c>
      <c r="AB71">
        <v>321</v>
      </c>
      <c r="AC71">
        <v>2111</v>
      </c>
      <c r="AE71">
        <f>HLOOKUP(Calc!$Y$8,look1,Sunrise_set!A71+2)</f>
        <v>321</v>
      </c>
      <c r="AF71">
        <f>HLOOKUP(Calc!$Z$8,look1,Sunrise_set!A71+2)</f>
        <v>2111</v>
      </c>
    </row>
    <row r="72" spans="1:32" x14ac:dyDescent="0.3">
      <c r="A72">
        <v>70</v>
      </c>
      <c r="B72">
        <v>337</v>
      </c>
      <c r="C72">
        <v>2017</v>
      </c>
      <c r="D72">
        <v>340</v>
      </c>
      <c r="E72">
        <v>2028</v>
      </c>
      <c r="F72">
        <v>344</v>
      </c>
      <c r="G72">
        <v>2016</v>
      </c>
      <c r="H72">
        <v>347</v>
      </c>
      <c r="I72">
        <v>2040</v>
      </c>
      <c r="J72">
        <v>345</v>
      </c>
      <c r="K72">
        <v>2028</v>
      </c>
      <c r="L72">
        <v>329</v>
      </c>
      <c r="M72">
        <v>2043</v>
      </c>
      <c r="N72">
        <v>341</v>
      </c>
      <c r="O72">
        <v>2036</v>
      </c>
      <c r="P72">
        <v>351</v>
      </c>
      <c r="Q72">
        <v>2020</v>
      </c>
      <c r="R72">
        <v>345</v>
      </c>
      <c r="S72">
        <v>2012</v>
      </c>
      <c r="T72">
        <v>359</v>
      </c>
      <c r="U72">
        <v>2035</v>
      </c>
      <c r="V72">
        <v>402</v>
      </c>
      <c r="W72">
        <v>2025</v>
      </c>
      <c r="X72">
        <v>336</v>
      </c>
      <c r="Y72">
        <v>2035</v>
      </c>
      <c r="Z72">
        <v>333</v>
      </c>
      <c r="AA72">
        <v>2100</v>
      </c>
      <c r="AB72">
        <v>321</v>
      </c>
      <c r="AC72">
        <v>2112</v>
      </c>
      <c r="AE72">
        <f>HLOOKUP(Calc!$Y$8,look1,Sunrise_set!A72+2)</f>
        <v>321</v>
      </c>
      <c r="AF72">
        <f>HLOOKUP(Calc!$Z$8,look1,Sunrise_set!A72+2)</f>
        <v>2112</v>
      </c>
    </row>
    <row r="73" spans="1:32" x14ac:dyDescent="0.3">
      <c r="A73">
        <v>71</v>
      </c>
      <c r="B73">
        <v>336</v>
      </c>
      <c r="C73">
        <v>2017</v>
      </c>
      <c r="D73">
        <v>340</v>
      </c>
      <c r="E73">
        <v>2029</v>
      </c>
      <c r="F73">
        <v>344</v>
      </c>
      <c r="G73">
        <v>2017</v>
      </c>
      <c r="H73">
        <v>347</v>
      </c>
      <c r="I73">
        <v>2041</v>
      </c>
      <c r="J73">
        <v>345</v>
      </c>
      <c r="K73">
        <v>2029</v>
      </c>
      <c r="L73">
        <v>328</v>
      </c>
      <c r="M73">
        <v>2044</v>
      </c>
      <c r="N73">
        <v>341</v>
      </c>
      <c r="O73">
        <v>2037</v>
      </c>
      <c r="P73">
        <v>351</v>
      </c>
      <c r="Q73">
        <v>2020</v>
      </c>
      <c r="R73">
        <v>344</v>
      </c>
      <c r="S73">
        <v>2013</v>
      </c>
      <c r="T73">
        <v>359</v>
      </c>
      <c r="U73">
        <v>2035</v>
      </c>
      <c r="V73">
        <v>402</v>
      </c>
      <c r="W73">
        <v>2026</v>
      </c>
      <c r="X73">
        <v>336</v>
      </c>
      <c r="Y73">
        <v>2036</v>
      </c>
      <c r="Z73">
        <v>333</v>
      </c>
      <c r="AA73">
        <v>2101</v>
      </c>
      <c r="AB73">
        <v>320</v>
      </c>
      <c r="AC73">
        <v>2113</v>
      </c>
      <c r="AE73">
        <f>HLOOKUP(Calc!$Y$8,look1,Sunrise_set!A73+2)</f>
        <v>320</v>
      </c>
      <c r="AF73">
        <f>HLOOKUP(Calc!$Z$8,look1,Sunrise_set!A73+2)</f>
        <v>2113</v>
      </c>
    </row>
    <row r="74" spans="1:32" x14ac:dyDescent="0.3">
      <c r="A74">
        <v>72</v>
      </c>
      <c r="B74">
        <v>336</v>
      </c>
      <c r="C74">
        <v>2018</v>
      </c>
      <c r="D74">
        <v>339</v>
      </c>
      <c r="E74">
        <v>2030</v>
      </c>
      <c r="F74">
        <v>344</v>
      </c>
      <c r="G74">
        <v>2017</v>
      </c>
      <c r="H74">
        <v>346</v>
      </c>
      <c r="I74">
        <v>2041</v>
      </c>
      <c r="J74">
        <v>345</v>
      </c>
      <c r="K74">
        <v>2030</v>
      </c>
      <c r="L74">
        <v>328</v>
      </c>
      <c r="M74">
        <v>2045</v>
      </c>
      <c r="N74">
        <v>340</v>
      </c>
      <c r="O74">
        <v>2038</v>
      </c>
      <c r="P74">
        <v>350</v>
      </c>
      <c r="Q74">
        <v>2021</v>
      </c>
      <c r="R74">
        <v>344</v>
      </c>
      <c r="S74">
        <v>2014</v>
      </c>
      <c r="T74">
        <v>358</v>
      </c>
      <c r="U74">
        <v>2036</v>
      </c>
      <c r="V74">
        <v>401</v>
      </c>
      <c r="W74">
        <v>2027</v>
      </c>
      <c r="X74">
        <v>336</v>
      </c>
      <c r="Y74">
        <v>2037</v>
      </c>
      <c r="Z74">
        <v>332</v>
      </c>
      <c r="AA74">
        <v>2102</v>
      </c>
      <c r="AB74">
        <v>320</v>
      </c>
      <c r="AC74">
        <v>2114</v>
      </c>
      <c r="AE74">
        <f>HLOOKUP(Calc!$Y$8,look1,Sunrise_set!A74+2)</f>
        <v>320</v>
      </c>
      <c r="AF74">
        <f>HLOOKUP(Calc!$Z$8,look1,Sunrise_set!A74+2)</f>
        <v>2114</v>
      </c>
    </row>
    <row r="75" spans="1:32" x14ac:dyDescent="0.3">
      <c r="A75">
        <v>73</v>
      </c>
      <c r="B75">
        <v>336</v>
      </c>
      <c r="C75">
        <v>2019</v>
      </c>
      <c r="D75">
        <v>339</v>
      </c>
      <c r="E75">
        <v>2031</v>
      </c>
      <c r="F75">
        <v>343</v>
      </c>
      <c r="G75">
        <v>2018</v>
      </c>
      <c r="H75">
        <v>346</v>
      </c>
      <c r="I75">
        <v>2042</v>
      </c>
      <c r="J75">
        <v>344</v>
      </c>
      <c r="K75">
        <v>2030</v>
      </c>
      <c r="L75">
        <v>328</v>
      </c>
      <c r="M75">
        <v>2045</v>
      </c>
      <c r="N75">
        <v>340</v>
      </c>
      <c r="O75">
        <v>2038</v>
      </c>
      <c r="P75">
        <v>350</v>
      </c>
      <c r="Q75">
        <v>2022</v>
      </c>
      <c r="R75">
        <v>344</v>
      </c>
      <c r="S75">
        <v>2014</v>
      </c>
      <c r="T75">
        <v>358</v>
      </c>
      <c r="U75">
        <v>2037</v>
      </c>
      <c r="V75">
        <v>401</v>
      </c>
      <c r="W75">
        <v>2027</v>
      </c>
      <c r="X75">
        <v>335</v>
      </c>
      <c r="Y75">
        <v>2038</v>
      </c>
      <c r="Z75">
        <v>332</v>
      </c>
      <c r="AA75">
        <v>2102</v>
      </c>
      <c r="AB75">
        <v>319</v>
      </c>
      <c r="AC75">
        <v>2115</v>
      </c>
      <c r="AE75">
        <f>HLOOKUP(Calc!$Y$8,look1,Sunrise_set!A75+2)</f>
        <v>319</v>
      </c>
      <c r="AF75">
        <f>HLOOKUP(Calc!$Z$8,look1,Sunrise_set!A75+2)</f>
        <v>2115</v>
      </c>
    </row>
    <row r="76" spans="1:32" x14ac:dyDescent="0.3">
      <c r="A76">
        <v>74</v>
      </c>
      <c r="B76">
        <v>335</v>
      </c>
      <c r="C76">
        <v>2019</v>
      </c>
      <c r="D76">
        <v>339</v>
      </c>
      <c r="E76">
        <v>2031</v>
      </c>
      <c r="F76">
        <v>343</v>
      </c>
      <c r="G76">
        <v>2019</v>
      </c>
      <c r="H76">
        <v>346</v>
      </c>
      <c r="I76">
        <v>2043</v>
      </c>
      <c r="J76">
        <v>344</v>
      </c>
      <c r="K76">
        <v>2031</v>
      </c>
      <c r="L76">
        <v>327</v>
      </c>
      <c r="M76">
        <v>2046</v>
      </c>
      <c r="N76">
        <v>340</v>
      </c>
      <c r="O76">
        <v>2039</v>
      </c>
      <c r="P76">
        <v>350</v>
      </c>
      <c r="Q76">
        <v>2022</v>
      </c>
      <c r="R76">
        <v>343</v>
      </c>
      <c r="S76">
        <v>2015</v>
      </c>
      <c r="T76">
        <v>358</v>
      </c>
      <c r="U76">
        <v>2037</v>
      </c>
      <c r="V76">
        <v>401</v>
      </c>
      <c r="W76">
        <v>2028</v>
      </c>
      <c r="X76">
        <v>335</v>
      </c>
      <c r="Y76">
        <v>2038</v>
      </c>
      <c r="Z76">
        <v>331</v>
      </c>
      <c r="AA76">
        <v>2103</v>
      </c>
      <c r="AB76">
        <v>319</v>
      </c>
      <c r="AC76">
        <v>2116</v>
      </c>
      <c r="AE76">
        <f>HLOOKUP(Calc!$Y$8,look1,Sunrise_set!A76+2)</f>
        <v>319</v>
      </c>
      <c r="AF76">
        <f>HLOOKUP(Calc!$Z$8,look1,Sunrise_set!A76+2)</f>
        <v>2116</v>
      </c>
    </row>
    <row r="77" spans="1:32" x14ac:dyDescent="0.3">
      <c r="A77">
        <v>75</v>
      </c>
      <c r="B77">
        <v>335</v>
      </c>
      <c r="C77">
        <v>2020</v>
      </c>
      <c r="D77">
        <v>339</v>
      </c>
      <c r="E77">
        <v>2032</v>
      </c>
      <c r="F77">
        <v>343</v>
      </c>
      <c r="G77">
        <v>2019</v>
      </c>
      <c r="H77">
        <v>346</v>
      </c>
      <c r="I77">
        <v>2043</v>
      </c>
      <c r="J77">
        <v>344</v>
      </c>
      <c r="K77">
        <v>2032</v>
      </c>
      <c r="L77">
        <v>327</v>
      </c>
      <c r="M77">
        <v>2047</v>
      </c>
      <c r="N77">
        <v>340</v>
      </c>
      <c r="O77">
        <v>2039</v>
      </c>
      <c r="P77">
        <v>350</v>
      </c>
      <c r="Q77">
        <v>2023</v>
      </c>
      <c r="R77">
        <v>343</v>
      </c>
      <c r="S77">
        <v>2015</v>
      </c>
      <c r="T77">
        <v>358</v>
      </c>
      <c r="U77">
        <v>2038</v>
      </c>
      <c r="V77">
        <v>401</v>
      </c>
      <c r="W77">
        <v>2028</v>
      </c>
      <c r="X77">
        <v>335</v>
      </c>
      <c r="Y77">
        <v>2039</v>
      </c>
      <c r="Z77">
        <v>331</v>
      </c>
      <c r="AA77">
        <v>2104</v>
      </c>
      <c r="AB77">
        <v>318</v>
      </c>
      <c r="AC77">
        <v>2116</v>
      </c>
      <c r="AE77">
        <f>HLOOKUP(Calc!$Y$8,look1,Sunrise_set!A77+2)</f>
        <v>318</v>
      </c>
      <c r="AF77">
        <f>HLOOKUP(Calc!$Z$8,look1,Sunrise_set!A77+2)</f>
        <v>2116</v>
      </c>
    </row>
    <row r="78" spans="1:32" x14ac:dyDescent="0.3">
      <c r="A78">
        <v>76</v>
      </c>
      <c r="B78">
        <v>335</v>
      </c>
      <c r="C78">
        <v>2020</v>
      </c>
      <c r="D78">
        <v>338</v>
      </c>
      <c r="E78">
        <v>2032</v>
      </c>
      <c r="F78">
        <v>343</v>
      </c>
      <c r="G78">
        <v>2020</v>
      </c>
      <c r="H78">
        <v>345</v>
      </c>
      <c r="I78">
        <v>2044</v>
      </c>
      <c r="J78">
        <v>344</v>
      </c>
      <c r="K78">
        <v>2032</v>
      </c>
      <c r="L78">
        <v>327</v>
      </c>
      <c r="M78">
        <v>2047</v>
      </c>
      <c r="N78">
        <v>339</v>
      </c>
      <c r="O78">
        <v>2040</v>
      </c>
      <c r="P78">
        <v>350</v>
      </c>
      <c r="Q78">
        <v>2023</v>
      </c>
      <c r="R78">
        <v>343</v>
      </c>
      <c r="S78">
        <v>2016</v>
      </c>
      <c r="T78">
        <v>357</v>
      </c>
      <c r="U78">
        <v>2038</v>
      </c>
      <c r="V78">
        <v>401</v>
      </c>
      <c r="W78">
        <v>2029</v>
      </c>
      <c r="X78">
        <v>335</v>
      </c>
      <c r="Y78">
        <v>2039</v>
      </c>
      <c r="Z78">
        <v>331</v>
      </c>
      <c r="AA78">
        <v>2104</v>
      </c>
      <c r="AB78">
        <v>318</v>
      </c>
      <c r="AC78">
        <v>2117</v>
      </c>
      <c r="AE78">
        <f>HLOOKUP(Calc!$Y$8,look1,Sunrise_set!A78+2)</f>
        <v>318</v>
      </c>
      <c r="AF78">
        <f>HLOOKUP(Calc!$Z$8,look1,Sunrise_set!A78+2)</f>
        <v>2117</v>
      </c>
    </row>
    <row r="79" spans="1:32" x14ac:dyDescent="0.3">
      <c r="A79">
        <v>77</v>
      </c>
      <c r="B79">
        <v>335</v>
      </c>
      <c r="C79">
        <v>2021</v>
      </c>
      <c r="D79">
        <v>338</v>
      </c>
      <c r="E79">
        <v>2033</v>
      </c>
      <c r="F79">
        <v>343</v>
      </c>
      <c r="G79">
        <v>2020</v>
      </c>
      <c r="H79">
        <v>345</v>
      </c>
      <c r="I79">
        <v>2044</v>
      </c>
      <c r="J79">
        <v>344</v>
      </c>
      <c r="K79">
        <v>2033</v>
      </c>
      <c r="L79">
        <v>327</v>
      </c>
      <c r="M79">
        <v>2048</v>
      </c>
      <c r="N79">
        <v>339</v>
      </c>
      <c r="O79">
        <v>2040</v>
      </c>
      <c r="P79">
        <v>350</v>
      </c>
      <c r="Q79">
        <v>2024</v>
      </c>
      <c r="R79">
        <v>343</v>
      </c>
      <c r="S79">
        <v>2016</v>
      </c>
      <c r="T79">
        <v>357</v>
      </c>
      <c r="U79">
        <v>2039</v>
      </c>
      <c r="V79">
        <v>401</v>
      </c>
      <c r="W79">
        <v>2029</v>
      </c>
      <c r="X79">
        <v>335</v>
      </c>
      <c r="Y79">
        <v>2040</v>
      </c>
      <c r="Z79">
        <v>331</v>
      </c>
      <c r="AA79">
        <v>2105</v>
      </c>
      <c r="AB79">
        <v>318</v>
      </c>
      <c r="AC79">
        <v>2118</v>
      </c>
      <c r="AE79">
        <f>HLOOKUP(Calc!$Y$8,look1,Sunrise_set!A79+2)</f>
        <v>318</v>
      </c>
      <c r="AF79">
        <f>HLOOKUP(Calc!$Z$8,look1,Sunrise_set!A79+2)</f>
        <v>2118</v>
      </c>
    </row>
    <row r="80" spans="1:32" x14ac:dyDescent="0.3">
      <c r="A80">
        <v>78</v>
      </c>
      <c r="B80">
        <v>335</v>
      </c>
      <c r="C80">
        <v>2021</v>
      </c>
      <c r="D80">
        <v>338</v>
      </c>
      <c r="E80">
        <v>2033</v>
      </c>
      <c r="F80">
        <v>343</v>
      </c>
      <c r="G80">
        <v>2021</v>
      </c>
      <c r="H80">
        <v>345</v>
      </c>
      <c r="I80">
        <v>2045</v>
      </c>
      <c r="J80">
        <v>344</v>
      </c>
      <c r="K80">
        <v>2033</v>
      </c>
      <c r="L80">
        <v>327</v>
      </c>
      <c r="M80">
        <v>2048</v>
      </c>
      <c r="N80">
        <v>339</v>
      </c>
      <c r="O80">
        <v>2041</v>
      </c>
      <c r="P80">
        <v>350</v>
      </c>
      <c r="Q80">
        <v>2024</v>
      </c>
      <c r="R80">
        <v>343</v>
      </c>
      <c r="S80">
        <v>2017</v>
      </c>
      <c r="T80">
        <v>357</v>
      </c>
      <c r="U80">
        <v>2039</v>
      </c>
      <c r="V80">
        <v>401</v>
      </c>
      <c r="W80">
        <v>2030</v>
      </c>
      <c r="X80">
        <v>335</v>
      </c>
      <c r="Y80">
        <v>2040</v>
      </c>
      <c r="Z80">
        <v>331</v>
      </c>
      <c r="AA80">
        <v>2105</v>
      </c>
      <c r="AB80">
        <v>318</v>
      </c>
      <c r="AC80">
        <v>2118</v>
      </c>
      <c r="AE80">
        <f>HLOOKUP(Calc!$Y$8,look1,Sunrise_set!A80+2)</f>
        <v>318</v>
      </c>
      <c r="AF80">
        <f>HLOOKUP(Calc!$Z$8,look1,Sunrise_set!A80+2)</f>
        <v>2118</v>
      </c>
    </row>
    <row r="81" spans="1:32" x14ac:dyDescent="0.3">
      <c r="A81">
        <v>79</v>
      </c>
      <c r="B81">
        <v>335</v>
      </c>
      <c r="C81">
        <v>2022</v>
      </c>
      <c r="D81">
        <v>338</v>
      </c>
      <c r="E81">
        <v>2034</v>
      </c>
      <c r="F81">
        <v>343</v>
      </c>
      <c r="G81">
        <v>2021</v>
      </c>
      <c r="H81">
        <v>345</v>
      </c>
      <c r="I81">
        <v>2045</v>
      </c>
      <c r="J81">
        <v>344</v>
      </c>
      <c r="K81">
        <v>2033</v>
      </c>
      <c r="L81">
        <v>327</v>
      </c>
      <c r="M81">
        <v>2049</v>
      </c>
      <c r="N81">
        <v>339</v>
      </c>
      <c r="O81">
        <v>2041</v>
      </c>
      <c r="P81">
        <v>350</v>
      </c>
      <c r="Q81">
        <v>2025</v>
      </c>
      <c r="R81">
        <v>343</v>
      </c>
      <c r="S81">
        <v>2017</v>
      </c>
      <c r="T81">
        <v>357</v>
      </c>
      <c r="U81">
        <v>2040</v>
      </c>
      <c r="V81">
        <v>401</v>
      </c>
      <c r="W81">
        <v>2030</v>
      </c>
      <c r="X81">
        <v>335</v>
      </c>
      <c r="Y81">
        <v>2041</v>
      </c>
      <c r="Z81">
        <v>331</v>
      </c>
      <c r="AA81">
        <v>2106</v>
      </c>
      <c r="AB81">
        <v>318</v>
      </c>
      <c r="AC81">
        <v>2118</v>
      </c>
      <c r="AE81">
        <f>HLOOKUP(Calc!$Y$8,look1,Sunrise_set!A81+2)</f>
        <v>318</v>
      </c>
      <c r="AF81">
        <f>HLOOKUP(Calc!$Z$8,look1,Sunrise_set!A81+2)</f>
        <v>2118</v>
      </c>
    </row>
    <row r="82" spans="1:32" x14ac:dyDescent="0.3">
      <c r="A82">
        <v>80</v>
      </c>
      <c r="B82">
        <v>335</v>
      </c>
      <c r="C82">
        <v>2022</v>
      </c>
      <c r="D82">
        <v>338</v>
      </c>
      <c r="E82">
        <v>2034</v>
      </c>
      <c r="F82">
        <v>343</v>
      </c>
      <c r="G82">
        <v>2021</v>
      </c>
      <c r="H82">
        <v>345</v>
      </c>
      <c r="I82">
        <v>2045</v>
      </c>
      <c r="J82">
        <v>344</v>
      </c>
      <c r="K82">
        <v>2034</v>
      </c>
      <c r="L82">
        <v>327</v>
      </c>
      <c r="M82">
        <v>2049</v>
      </c>
      <c r="N82">
        <v>339</v>
      </c>
      <c r="O82">
        <v>2042</v>
      </c>
      <c r="P82">
        <v>350</v>
      </c>
      <c r="Q82">
        <v>2025</v>
      </c>
      <c r="R82">
        <v>343</v>
      </c>
      <c r="S82">
        <v>2017</v>
      </c>
      <c r="T82">
        <v>358</v>
      </c>
      <c r="U82">
        <v>2040</v>
      </c>
      <c r="V82">
        <v>401</v>
      </c>
      <c r="W82">
        <v>2030</v>
      </c>
      <c r="X82">
        <v>335</v>
      </c>
      <c r="Y82">
        <v>2041</v>
      </c>
      <c r="Z82">
        <v>331</v>
      </c>
      <c r="AA82">
        <v>2106</v>
      </c>
      <c r="AB82">
        <v>318</v>
      </c>
      <c r="AC82">
        <v>2119</v>
      </c>
      <c r="AE82">
        <f>HLOOKUP(Calc!$Y$8,look1,Sunrise_set!A82+2)</f>
        <v>318</v>
      </c>
      <c r="AF82">
        <f>HLOOKUP(Calc!$Z$8,look1,Sunrise_set!A82+2)</f>
        <v>2119</v>
      </c>
    </row>
    <row r="83" spans="1:32" x14ac:dyDescent="0.3">
      <c r="A83">
        <v>81</v>
      </c>
      <c r="B83">
        <v>335</v>
      </c>
      <c r="C83">
        <v>2022</v>
      </c>
      <c r="D83">
        <v>339</v>
      </c>
      <c r="E83">
        <v>2034</v>
      </c>
      <c r="F83">
        <v>343</v>
      </c>
      <c r="G83">
        <v>2021</v>
      </c>
      <c r="H83">
        <v>346</v>
      </c>
      <c r="I83">
        <v>2046</v>
      </c>
      <c r="J83">
        <v>344</v>
      </c>
      <c r="K83">
        <v>2034</v>
      </c>
      <c r="L83">
        <v>327</v>
      </c>
      <c r="M83">
        <v>2049</v>
      </c>
      <c r="N83">
        <v>340</v>
      </c>
      <c r="O83">
        <v>2042</v>
      </c>
      <c r="P83">
        <v>350</v>
      </c>
      <c r="Q83">
        <v>2025</v>
      </c>
      <c r="R83">
        <v>343</v>
      </c>
      <c r="S83">
        <v>2018</v>
      </c>
      <c r="T83">
        <v>358</v>
      </c>
      <c r="U83">
        <v>2040</v>
      </c>
      <c r="V83">
        <v>401</v>
      </c>
      <c r="W83">
        <v>2031</v>
      </c>
      <c r="X83">
        <v>335</v>
      </c>
      <c r="Y83">
        <v>2041</v>
      </c>
      <c r="Z83">
        <v>331</v>
      </c>
      <c r="AA83">
        <v>2106</v>
      </c>
      <c r="AB83">
        <v>318</v>
      </c>
      <c r="AC83">
        <v>2119</v>
      </c>
      <c r="AE83">
        <f>HLOOKUP(Calc!$Y$8,look1,Sunrise_set!A83+2)</f>
        <v>318</v>
      </c>
      <c r="AF83">
        <f>HLOOKUP(Calc!$Z$8,look1,Sunrise_set!A83+2)</f>
        <v>2119</v>
      </c>
    </row>
    <row r="84" spans="1:32" x14ac:dyDescent="0.3">
      <c r="A84">
        <v>82</v>
      </c>
      <c r="B84">
        <v>336</v>
      </c>
      <c r="C84">
        <v>2022</v>
      </c>
      <c r="D84">
        <v>339</v>
      </c>
      <c r="E84">
        <v>2034</v>
      </c>
      <c r="F84">
        <v>343</v>
      </c>
      <c r="G84">
        <v>2022</v>
      </c>
      <c r="H84">
        <v>346</v>
      </c>
      <c r="I84">
        <v>2046</v>
      </c>
      <c r="J84">
        <v>344</v>
      </c>
      <c r="K84">
        <v>2034</v>
      </c>
      <c r="L84">
        <v>327</v>
      </c>
      <c r="M84">
        <v>2049</v>
      </c>
      <c r="N84">
        <v>340</v>
      </c>
      <c r="O84">
        <v>2042</v>
      </c>
      <c r="P84">
        <v>350</v>
      </c>
      <c r="Q84">
        <v>2025</v>
      </c>
      <c r="R84">
        <v>344</v>
      </c>
      <c r="S84">
        <v>2018</v>
      </c>
      <c r="T84">
        <v>358</v>
      </c>
      <c r="U84">
        <v>2040</v>
      </c>
      <c r="V84">
        <v>401</v>
      </c>
      <c r="W84">
        <v>2031</v>
      </c>
      <c r="X84">
        <v>335</v>
      </c>
      <c r="Y84">
        <v>2041</v>
      </c>
      <c r="Z84">
        <v>331</v>
      </c>
      <c r="AA84">
        <v>2106</v>
      </c>
      <c r="AB84">
        <v>318</v>
      </c>
      <c r="AC84">
        <v>2119</v>
      </c>
      <c r="AE84">
        <f>HLOOKUP(Calc!$Y$8,look1,Sunrise_set!A84+2)</f>
        <v>318</v>
      </c>
      <c r="AF84">
        <f>HLOOKUP(Calc!$Z$8,look1,Sunrise_set!A84+2)</f>
        <v>2119</v>
      </c>
    </row>
    <row r="85" spans="1:32" x14ac:dyDescent="0.3">
      <c r="A85">
        <v>83</v>
      </c>
      <c r="B85">
        <v>336</v>
      </c>
      <c r="C85">
        <v>2023</v>
      </c>
      <c r="D85">
        <v>339</v>
      </c>
      <c r="E85">
        <v>2034</v>
      </c>
      <c r="F85">
        <v>344</v>
      </c>
      <c r="G85">
        <v>2022</v>
      </c>
      <c r="H85">
        <v>346</v>
      </c>
      <c r="I85">
        <v>2046</v>
      </c>
      <c r="J85">
        <v>345</v>
      </c>
      <c r="K85">
        <v>2034</v>
      </c>
      <c r="L85">
        <v>327</v>
      </c>
      <c r="M85">
        <v>2049</v>
      </c>
      <c r="N85">
        <v>340</v>
      </c>
      <c r="O85">
        <v>2042</v>
      </c>
      <c r="P85">
        <v>350</v>
      </c>
      <c r="Q85">
        <v>2025</v>
      </c>
      <c r="R85">
        <v>344</v>
      </c>
      <c r="S85">
        <v>2018</v>
      </c>
      <c r="T85">
        <v>358</v>
      </c>
      <c r="U85">
        <v>2041</v>
      </c>
      <c r="V85">
        <v>401</v>
      </c>
      <c r="W85">
        <v>2031</v>
      </c>
      <c r="X85">
        <v>335</v>
      </c>
      <c r="Y85">
        <v>2042</v>
      </c>
      <c r="Z85">
        <v>331</v>
      </c>
      <c r="AA85">
        <v>2106</v>
      </c>
      <c r="AB85">
        <v>318</v>
      </c>
      <c r="AC85">
        <v>2119</v>
      </c>
      <c r="AE85">
        <f>HLOOKUP(Calc!$Y$8,look1,Sunrise_set!A85+2)</f>
        <v>318</v>
      </c>
      <c r="AF85">
        <f>HLOOKUP(Calc!$Z$8,look1,Sunrise_set!A85+2)</f>
        <v>2119</v>
      </c>
    </row>
    <row r="86" spans="1:32" x14ac:dyDescent="0.3">
      <c r="A86">
        <v>84</v>
      </c>
      <c r="B86">
        <v>336</v>
      </c>
      <c r="C86">
        <v>2023</v>
      </c>
      <c r="D86">
        <v>339</v>
      </c>
      <c r="E86">
        <v>2035</v>
      </c>
      <c r="F86">
        <v>344</v>
      </c>
      <c r="G86">
        <v>2022</v>
      </c>
      <c r="H86">
        <v>346</v>
      </c>
      <c r="I86">
        <v>2046</v>
      </c>
      <c r="J86">
        <v>345</v>
      </c>
      <c r="K86">
        <v>2034</v>
      </c>
      <c r="L86">
        <v>328</v>
      </c>
      <c r="M86">
        <v>2049</v>
      </c>
      <c r="N86">
        <v>340</v>
      </c>
      <c r="O86">
        <v>2042</v>
      </c>
      <c r="P86">
        <v>351</v>
      </c>
      <c r="Q86">
        <v>2026</v>
      </c>
      <c r="R86">
        <v>344</v>
      </c>
      <c r="S86">
        <v>2018</v>
      </c>
      <c r="T86">
        <v>358</v>
      </c>
      <c r="U86">
        <v>2041</v>
      </c>
      <c r="V86">
        <v>402</v>
      </c>
      <c r="W86">
        <v>2031</v>
      </c>
      <c r="X86">
        <v>336</v>
      </c>
      <c r="Y86">
        <v>2042</v>
      </c>
      <c r="Z86">
        <v>332</v>
      </c>
      <c r="AA86">
        <v>2107</v>
      </c>
      <c r="AB86">
        <v>319</v>
      </c>
      <c r="AC86">
        <v>2119</v>
      </c>
      <c r="AE86">
        <f>HLOOKUP(Calc!$Y$8,look1,Sunrise_set!A86+2)</f>
        <v>319</v>
      </c>
      <c r="AF86">
        <f>HLOOKUP(Calc!$Z$8,look1,Sunrise_set!A86+2)</f>
        <v>2119</v>
      </c>
    </row>
    <row r="87" spans="1:32" x14ac:dyDescent="0.3">
      <c r="A87">
        <v>85</v>
      </c>
      <c r="B87">
        <v>336</v>
      </c>
      <c r="C87">
        <v>2023</v>
      </c>
      <c r="D87">
        <v>340</v>
      </c>
      <c r="E87">
        <v>2035</v>
      </c>
      <c r="F87">
        <v>344</v>
      </c>
      <c r="G87">
        <v>2022</v>
      </c>
      <c r="H87">
        <v>347</v>
      </c>
      <c r="I87">
        <v>2046</v>
      </c>
      <c r="J87">
        <v>345</v>
      </c>
      <c r="K87">
        <v>2034</v>
      </c>
      <c r="L87">
        <v>328</v>
      </c>
      <c r="M87">
        <v>2049</v>
      </c>
      <c r="N87">
        <v>341</v>
      </c>
      <c r="O87">
        <v>2042</v>
      </c>
      <c r="P87">
        <v>351</v>
      </c>
      <c r="Q87">
        <v>2026</v>
      </c>
      <c r="R87">
        <v>345</v>
      </c>
      <c r="S87">
        <v>2018</v>
      </c>
      <c r="T87">
        <v>359</v>
      </c>
      <c r="U87">
        <v>2041</v>
      </c>
      <c r="V87">
        <v>402</v>
      </c>
      <c r="W87">
        <v>2031</v>
      </c>
      <c r="X87">
        <v>336</v>
      </c>
      <c r="Y87">
        <v>2042</v>
      </c>
      <c r="Z87">
        <v>332</v>
      </c>
      <c r="AA87">
        <v>2107</v>
      </c>
      <c r="AB87">
        <v>319</v>
      </c>
      <c r="AC87">
        <v>2119</v>
      </c>
      <c r="AE87">
        <f>HLOOKUP(Calc!$Y$8,look1,Sunrise_set!A87+2)</f>
        <v>319</v>
      </c>
      <c r="AF87">
        <f>HLOOKUP(Calc!$Z$8,look1,Sunrise_set!A87+2)</f>
        <v>2119</v>
      </c>
    </row>
    <row r="88" spans="1:32" x14ac:dyDescent="0.3">
      <c r="A88">
        <v>86</v>
      </c>
      <c r="B88">
        <v>337</v>
      </c>
      <c r="C88">
        <v>2023</v>
      </c>
      <c r="D88">
        <v>340</v>
      </c>
      <c r="E88">
        <v>2035</v>
      </c>
      <c r="F88">
        <v>345</v>
      </c>
      <c r="G88">
        <v>2022</v>
      </c>
      <c r="H88">
        <v>347</v>
      </c>
      <c r="I88">
        <v>2046</v>
      </c>
      <c r="J88">
        <v>346</v>
      </c>
      <c r="K88">
        <v>2034</v>
      </c>
      <c r="L88">
        <v>328</v>
      </c>
      <c r="M88">
        <v>2049</v>
      </c>
      <c r="N88">
        <v>341</v>
      </c>
      <c r="O88">
        <v>2042</v>
      </c>
      <c r="P88">
        <v>351</v>
      </c>
      <c r="Q88">
        <v>2026</v>
      </c>
      <c r="R88">
        <v>345</v>
      </c>
      <c r="S88">
        <v>2018</v>
      </c>
      <c r="T88">
        <v>359</v>
      </c>
      <c r="U88">
        <v>2041</v>
      </c>
      <c r="V88">
        <v>402</v>
      </c>
      <c r="W88">
        <v>2031</v>
      </c>
      <c r="X88">
        <v>336</v>
      </c>
      <c r="Y88">
        <v>2042</v>
      </c>
      <c r="Z88">
        <v>333</v>
      </c>
      <c r="AA88">
        <v>2106</v>
      </c>
      <c r="AB88">
        <v>320</v>
      </c>
      <c r="AC88">
        <v>2119</v>
      </c>
      <c r="AE88">
        <f>HLOOKUP(Calc!$Y$8,look1,Sunrise_set!A88+2)</f>
        <v>320</v>
      </c>
      <c r="AF88">
        <f>HLOOKUP(Calc!$Z$8,look1,Sunrise_set!A88+2)</f>
        <v>2119</v>
      </c>
    </row>
    <row r="89" spans="1:32" x14ac:dyDescent="0.3">
      <c r="A89">
        <v>87</v>
      </c>
      <c r="B89">
        <v>337</v>
      </c>
      <c r="C89">
        <v>2023</v>
      </c>
      <c r="D89">
        <v>341</v>
      </c>
      <c r="E89">
        <v>2034</v>
      </c>
      <c r="F89">
        <v>345</v>
      </c>
      <c r="G89">
        <v>2022</v>
      </c>
      <c r="H89">
        <v>348</v>
      </c>
      <c r="I89">
        <v>2046</v>
      </c>
      <c r="J89">
        <v>346</v>
      </c>
      <c r="K89">
        <v>2034</v>
      </c>
      <c r="L89">
        <v>329</v>
      </c>
      <c r="M89">
        <v>2049</v>
      </c>
      <c r="N89">
        <v>342</v>
      </c>
      <c r="O89">
        <v>2042</v>
      </c>
      <c r="P89">
        <v>352</v>
      </c>
      <c r="Q89">
        <v>2026</v>
      </c>
      <c r="R89">
        <v>345</v>
      </c>
      <c r="S89">
        <v>2018</v>
      </c>
      <c r="T89">
        <v>400</v>
      </c>
      <c r="U89">
        <v>2041</v>
      </c>
      <c r="V89">
        <v>403</v>
      </c>
      <c r="W89">
        <v>2031</v>
      </c>
      <c r="X89">
        <v>337</v>
      </c>
      <c r="Y89">
        <v>2042</v>
      </c>
      <c r="Z89">
        <v>333</v>
      </c>
      <c r="AA89">
        <v>2106</v>
      </c>
      <c r="AB89">
        <v>320</v>
      </c>
      <c r="AC89">
        <v>2119</v>
      </c>
      <c r="AE89">
        <f>HLOOKUP(Calc!$Y$8,look1,Sunrise_set!A89+2)</f>
        <v>320</v>
      </c>
      <c r="AF89">
        <f>HLOOKUP(Calc!$Z$8,look1,Sunrise_set!A89+2)</f>
        <v>2119</v>
      </c>
    </row>
    <row r="90" spans="1:32" x14ac:dyDescent="0.3">
      <c r="A90">
        <v>88</v>
      </c>
      <c r="B90">
        <v>338</v>
      </c>
      <c r="C90">
        <v>2022</v>
      </c>
      <c r="D90">
        <v>341</v>
      </c>
      <c r="E90">
        <v>2034</v>
      </c>
      <c r="F90">
        <v>346</v>
      </c>
      <c r="G90">
        <v>2022</v>
      </c>
      <c r="H90">
        <v>348</v>
      </c>
      <c r="I90">
        <v>2046</v>
      </c>
      <c r="J90">
        <v>347</v>
      </c>
      <c r="K90">
        <v>2034</v>
      </c>
      <c r="L90">
        <v>330</v>
      </c>
      <c r="M90">
        <v>2049</v>
      </c>
      <c r="N90">
        <v>342</v>
      </c>
      <c r="O90">
        <v>2042</v>
      </c>
      <c r="P90">
        <v>352</v>
      </c>
      <c r="Q90">
        <v>2025</v>
      </c>
      <c r="R90">
        <v>346</v>
      </c>
      <c r="S90">
        <v>2018</v>
      </c>
      <c r="T90">
        <v>400</v>
      </c>
      <c r="U90">
        <v>2040</v>
      </c>
      <c r="V90">
        <v>403</v>
      </c>
      <c r="W90">
        <v>2031</v>
      </c>
      <c r="X90">
        <v>337</v>
      </c>
      <c r="Y90">
        <v>2041</v>
      </c>
      <c r="Z90">
        <v>334</v>
      </c>
      <c r="AA90">
        <v>2106</v>
      </c>
      <c r="AB90">
        <v>321</v>
      </c>
      <c r="AC90">
        <v>2119</v>
      </c>
      <c r="AE90">
        <f>HLOOKUP(Calc!$Y$8,look1,Sunrise_set!A90+2)</f>
        <v>321</v>
      </c>
      <c r="AF90">
        <f>HLOOKUP(Calc!$Z$8,look1,Sunrise_set!A90+2)</f>
        <v>2119</v>
      </c>
    </row>
    <row r="91" spans="1:32" x14ac:dyDescent="0.3">
      <c r="A91">
        <v>89</v>
      </c>
      <c r="B91">
        <v>338</v>
      </c>
      <c r="C91">
        <v>2022</v>
      </c>
      <c r="D91">
        <v>342</v>
      </c>
      <c r="E91">
        <v>2034</v>
      </c>
      <c r="F91">
        <v>346</v>
      </c>
      <c r="G91">
        <v>2022</v>
      </c>
      <c r="H91">
        <v>349</v>
      </c>
      <c r="I91">
        <v>2046</v>
      </c>
      <c r="J91">
        <v>347</v>
      </c>
      <c r="K91">
        <v>2034</v>
      </c>
      <c r="L91">
        <v>330</v>
      </c>
      <c r="M91">
        <v>2049</v>
      </c>
      <c r="N91">
        <v>343</v>
      </c>
      <c r="O91">
        <v>2042</v>
      </c>
      <c r="P91">
        <v>353</v>
      </c>
      <c r="Q91">
        <v>2025</v>
      </c>
      <c r="R91">
        <v>346</v>
      </c>
      <c r="S91">
        <v>2018</v>
      </c>
      <c r="T91">
        <v>401</v>
      </c>
      <c r="U91">
        <v>2040</v>
      </c>
      <c r="V91">
        <v>404</v>
      </c>
      <c r="W91">
        <v>2031</v>
      </c>
      <c r="X91">
        <v>338</v>
      </c>
      <c r="Y91">
        <v>2041</v>
      </c>
      <c r="Z91">
        <v>334</v>
      </c>
      <c r="AA91">
        <v>2106</v>
      </c>
      <c r="AB91">
        <v>322</v>
      </c>
      <c r="AC91">
        <v>2119</v>
      </c>
      <c r="AE91">
        <f>HLOOKUP(Calc!$Y$8,look1,Sunrise_set!A91+2)</f>
        <v>322</v>
      </c>
      <c r="AF91">
        <f>HLOOKUP(Calc!$Z$8,look1,Sunrise_set!A91+2)</f>
        <v>2119</v>
      </c>
    </row>
    <row r="92" spans="1:32" x14ac:dyDescent="0.3">
      <c r="A92">
        <v>90</v>
      </c>
      <c r="B92">
        <v>339</v>
      </c>
      <c r="C92">
        <v>2022</v>
      </c>
      <c r="D92">
        <v>342</v>
      </c>
      <c r="E92">
        <v>2034</v>
      </c>
      <c r="F92">
        <v>347</v>
      </c>
      <c r="G92">
        <v>2021</v>
      </c>
      <c r="H92">
        <v>349</v>
      </c>
      <c r="I92">
        <v>2045</v>
      </c>
      <c r="J92">
        <v>348</v>
      </c>
      <c r="K92">
        <v>2034</v>
      </c>
      <c r="L92">
        <v>331</v>
      </c>
      <c r="M92">
        <v>2049</v>
      </c>
      <c r="N92">
        <v>343</v>
      </c>
      <c r="O92">
        <v>2041</v>
      </c>
      <c r="P92">
        <v>353</v>
      </c>
      <c r="Q92">
        <v>2025</v>
      </c>
      <c r="R92">
        <v>347</v>
      </c>
      <c r="S92">
        <v>2018</v>
      </c>
      <c r="T92">
        <v>401</v>
      </c>
      <c r="U92">
        <v>2040</v>
      </c>
      <c r="V92">
        <v>404</v>
      </c>
      <c r="W92">
        <v>2031</v>
      </c>
      <c r="X92">
        <v>339</v>
      </c>
      <c r="Y92">
        <v>2041</v>
      </c>
      <c r="Z92">
        <v>335</v>
      </c>
      <c r="AA92">
        <v>2106</v>
      </c>
      <c r="AB92">
        <v>322</v>
      </c>
      <c r="AC92">
        <v>2118</v>
      </c>
      <c r="AE92">
        <f>HLOOKUP(Calc!$Y$8,look1,Sunrise_set!A92+2)</f>
        <v>322</v>
      </c>
      <c r="AF92">
        <f>HLOOKUP(Calc!$Z$8,look1,Sunrise_set!A92+2)</f>
        <v>2118</v>
      </c>
    </row>
    <row r="93" spans="1:32" x14ac:dyDescent="0.3">
      <c r="A93">
        <v>91</v>
      </c>
      <c r="B93">
        <v>340</v>
      </c>
      <c r="C93">
        <v>2022</v>
      </c>
      <c r="D93">
        <v>343</v>
      </c>
      <c r="E93">
        <v>2034</v>
      </c>
      <c r="F93">
        <v>347</v>
      </c>
      <c r="G93">
        <v>2021</v>
      </c>
      <c r="H93">
        <v>350</v>
      </c>
      <c r="I93">
        <v>2045</v>
      </c>
      <c r="J93">
        <v>348</v>
      </c>
      <c r="K93">
        <v>2033</v>
      </c>
      <c r="L93">
        <v>332</v>
      </c>
      <c r="M93">
        <v>2048</v>
      </c>
      <c r="N93">
        <v>344</v>
      </c>
      <c r="O93">
        <v>2041</v>
      </c>
      <c r="P93">
        <v>354</v>
      </c>
      <c r="Q93">
        <v>2025</v>
      </c>
      <c r="R93">
        <v>348</v>
      </c>
      <c r="S93">
        <v>2017</v>
      </c>
      <c r="T93">
        <v>402</v>
      </c>
      <c r="U93">
        <v>2040</v>
      </c>
      <c r="V93">
        <v>405</v>
      </c>
      <c r="W93">
        <v>2030</v>
      </c>
      <c r="X93">
        <v>339</v>
      </c>
      <c r="Y93">
        <v>2041</v>
      </c>
      <c r="Z93">
        <v>336</v>
      </c>
      <c r="AA93">
        <v>2105</v>
      </c>
      <c r="AB93">
        <v>323</v>
      </c>
      <c r="AC93">
        <v>2118</v>
      </c>
      <c r="AE93">
        <f>HLOOKUP(Calc!$Y$8,look1,Sunrise_set!A93+2)</f>
        <v>323</v>
      </c>
      <c r="AF93">
        <f>HLOOKUP(Calc!$Z$8,look1,Sunrise_set!A93+2)</f>
        <v>2118</v>
      </c>
    </row>
    <row r="94" spans="1:32" x14ac:dyDescent="0.3">
      <c r="A94">
        <v>92</v>
      </c>
      <c r="B94">
        <v>340</v>
      </c>
      <c r="C94">
        <v>2021</v>
      </c>
      <c r="D94">
        <v>344</v>
      </c>
      <c r="E94">
        <v>2033</v>
      </c>
      <c r="F94">
        <v>348</v>
      </c>
      <c r="G94">
        <v>2021</v>
      </c>
      <c r="H94">
        <v>351</v>
      </c>
      <c r="I94">
        <v>2045</v>
      </c>
      <c r="J94">
        <v>349</v>
      </c>
      <c r="K94">
        <v>2033</v>
      </c>
      <c r="L94">
        <v>332</v>
      </c>
      <c r="M94">
        <v>2048</v>
      </c>
      <c r="N94">
        <v>345</v>
      </c>
      <c r="O94">
        <v>2041</v>
      </c>
      <c r="P94">
        <v>355</v>
      </c>
      <c r="Q94">
        <v>2025</v>
      </c>
      <c r="R94">
        <v>348</v>
      </c>
      <c r="S94">
        <v>2017</v>
      </c>
      <c r="T94">
        <v>403</v>
      </c>
      <c r="U94">
        <v>2039</v>
      </c>
      <c r="V94">
        <v>406</v>
      </c>
      <c r="W94">
        <v>2030</v>
      </c>
      <c r="X94">
        <v>340</v>
      </c>
      <c r="Y94">
        <v>2040</v>
      </c>
      <c r="Z94">
        <v>337</v>
      </c>
      <c r="AA94">
        <v>2105</v>
      </c>
      <c r="AB94">
        <v>324</v>
      </c>
      <c r="AC94">
        <v>2117</v>
      </c>
      <c r="AE94">
        <f>HLOOKUP(Calc!$Y$8,look1,Sunrise_set!A94+2)</f>
        <v>324</v>
      </c>
      <c r="AF94">
        <f>HLOOKUP(Calc!$Z$8,look1,Sunrise_set!A94+2)</f>
        <v>2117</v>
      </c>
    </row>
    <row r="95" spans="1:32" x14ac:dyDescent="0.3">
      <c r="A95">
        <v>93</v>
      </c>
      <c r="B95">
        <v>341</v>
      </c>
      <c r="C95">
        <v>2021</v>
      </c>
      <c r="D95">
        <v>344</v>
      </c>
      <c r="E95">
        <v>2033</v>
      </c>
      <c r="F95">
        <v>349</v>
      </c>
      <c r="G95">
        <v>2020</v>
      </c>
      <c r="H95">
        <v>352</v>
      </c>
      <c r="I95">
        <v>2044</v>
      </c>
      <c r="J95">
        <v>350</v>
      </c>
      <c r="K95">
        <v>2033</v>
      </c>
      <c r="L95">
        <v>333</v>
      </c>
      <c r="M95">
        <v>2047</v>
      </c>
      <c r="N95">
        <v>346</v>
      </c>
      <c r="O95">
        <v>2040</v>
      </c>
      <c r="P95">
        <v>355</v>
      </c>
      <c r="Q95">
        <v>2024</v>
      </c>
      <c r="R95">
        <v>349</v>
      </c>
      <c r="S95">
        <v>2017</v>
      </c>
      <c r="T95">
        <v>403</v>
      </c>
      <c r="U95">
        <v>2039</v>
      </c>
      <c r="V95">
        <v>406</v>
      </c>
      <c r="W95">
        <v>2030</v>
      </c>
      <c r="X95">
        <v>341</v>
      </c>
      <c r="Y95">
        <v>2040</v>
      </c>
      <c r="Z95">
        <v>337</v>
      </c>
      <c r="AA95">
        <v>2104</v>
      </c>
      <c r="AB95">
        <v>325</v>
      </c>
      <c r="AC95">
        <v>2116</v>
      </c>
      <c r="AE95">
        <f>HLOOKUP(Calc!$Y$8,look1,Sunrise_set!A95+2)</f>
        <v>325</v>
      </c>
      <c r="AF95">
        <f>HLOOKUP(Calc!$Z$8,look1,Sunrise_set!A95+2)</f>
        <v>2116</v>
      </c>
    </row>
    <row r="96" spans="1:32" x14ac:dyDescent="0.3">
      <c r="A96">
        <v>94</v>
      </c>
      <c r="B96">
        <v>342</v>
      </c>
      <c r="C96">
        <v>2021</v>
      </c>
      <c r="D96">
        <v>345</v>
      </c>
      <c r="E96">
        <v>2032</v>
      </c>
      <c r="F96">
        <v>350</v>
      </c>
      <c r="G96">
        <v>2020</v>
      </c>
      <c r="H96">
        <v>352</v>
      </c>
      <c r="I96">
        <v>2044</v>
      </c>
      <c r="J96">
        <v>351</v>
      </c>
      <c r="K96">
        <v>2032</v>
      </c>
      <c r="L96">
        <v>334</v>
      </c>
      <c r="M96">
        <v>2047</v>
      </c>
      <c r="N96">
        <v>346</v>
      </c>
      <c r="O96">
        <v>2040</v>
      </c>
      <c r="P96">
        <v>356</v>
      </c>
      <c r="Q96">
        <v>2024</v>
      </c>
      <c r="R96">
        <v>350</v>
      </c>
      <c r="S96">
        <v>2016</v>
      </c>
      <c r="T96">
        <v>404</v>
      </c>
      <c r="U96">
        <v>2039</v>
      </c>
      <c r="V96">
        <v>407</v>
      </c>
      <c r="W96">
        <v>2029</v>
      </c>
      <c r="X96">
        <v>342</v>
      </c>
      <c r="Y96">
        <v>2039</v>
      </c>
      <c r="Z96">
        <v>338</v>
      </c>
      <c r="AA96">
        <v>2104</v>
      </c>
      <c r="AB96">
        <v>326</v>
      </c>
      <c r="AC96">
        <v>2116</v>
      </c>
      <c r="AE96">
        <f>HLOOKUP(Calc!$Y$8,look1,Sunrise_set!A96+2)</f>
        <v>326</v>
      </c>
      <c r="AF96">
        <f>HLOOKUP(Calc!$Z$8,look1,Sunrise_set!A96+2)</f>
        <v>2116</v>
      </c>
    </row>
    <row r="97" spans="1:32" x14ac:dyDescent="0.3">
      <c r="A97">
        <v>95</v>
      </c>
      <c r="B97">
        <v>343</v>
      </c>
      <c r="C97">
        <v>2020</v>
      </c>
      <c r="D97">
        <v>346</v>
      </c>
      <c r="E97">
        <v>2032</v>
      </c>
      <c r="F97">
        <v>350</v>
      </c>
      <c r="G97">
        <v>2020</v>
      </c>
      <c r="H97">
        <v>353</v>
      </c>
      <c r="I97">
        <v>2043</v>
      </c>
      <c r="J97">
        <v>351</v>
      </c>
      <c r="K97">
        <v>2032</v>
      </c>
      <c r="L97">
        <v>335</v>
      </c>
      <c r="M97">
        <v>2046</v>
      </c>
      <c r="N97">
        <v>347</v>
      </c>
      <c r="O97">
        <v>2039</v>
      </c>
      <c r="P97">
        <v>357</v>
      </c>
      <c r="Q97">
        <v>2023</v>
      </c>
      <c r="R97">
        <v>351</v>
      </c>
      <c r="S97">
        <v>2016</v>
      </c>
      <c r="T97">
        <v>405</v>
      </c>
      <c r="U97">
        <v>2038</v>
      </c>
      <c r="V97">
        <v>408</v>
      </c>
      <c r="W97">
        <v>2029</v>
      </c>
      <c r="X97">
        <v>342</v>
      </c>
      <c r="Y97">
        <v>2039</v>
      </c>
      <c r="Z97">
        <v>339</v>
      </c>
      <c r="AA97">
        <v>2103</v>
      </c>
      <c r="AB97">
        <v>327</v>
      </c>
      <c r="AC97">
        <v>2115</v>
      </c>
      <c r="AE97">
        <f>HLOOKUP(Calc!$Y$8,look1,Sunrise_set!A97+2)</f>
        <v>327</v>
      </c>
      <c r="AF97">
        <f>HLOOKUP(Calc!$Z$8,look1,Sunrise_set!A97+2)</f>
        <v>2115</v>
      </c>
    </row>
    <row r="98" spans="1:32" x14ac:dyDescent="0.3">
      <c r="A98">
        <v>96</v>
      </c>
      <c r="B98">
        <v>344</v>
      </c>
      <c r="C98">
        <v>2020</v>
      </c>
      <c r="D98">
        <v>347</v>
      </c>
      <c r="E98">
        <v>2031</v>
      </c>
      <c r="F98">
        <v>351</v>
      </c>
      <c r="G98">
        <v>2019</v>
      </c>
      <c r="H98">
        <v>354</v>
      </c>
      <c r="I98">
        <v>2043</v>
      </c>
      <c r="J98">
        <v>352</v>
      </c>
      <c r="K98">
        <v>2031</v>
      </c>
      <c r="L98">
        <v>336</v>
      </c>
      <c r="M98">
        <v>2045</v>
      </c>
      <c r="N98">
        <v>348</v>
      </c>
      <c r="O98">
        <v>2039</v>
      </c>
      <c r="P98">
        <v>358</v>
      </c>
      <c r="Q98">
        <v>2023</v>
      </c>
      <c r="R98">
        <v>351</v>
      </c>
      <c r="S98">
        <v>2015</v>
      </c>
      <c r="T98">
        <v>406</v>
      </c>
      <c r="U98">
        <v>2038</v>
      </c>
      <c r="V98">
        <v>409</v>
      </c>
      <c r="W98">
        <v>2028</v>
      </c>
      <c r="X98">
        <v>343</v>
      </c>
      <c r="Y98">
        <v>2038</v>
      </c>
      <c r="Z98">
        <v>340</v>
      </c>
      <c r="AA98">
        <v>2102</v>
      </c>
      <c r="AB98">
        <v>328</v>
      </c>
      <c r="AC98">
        <v>2114</v>
      </c>
      <c r="AE98">
        <f>HLOOKUP(Calc!$Y$8,look1,Sunrise_set!A98+2)</f>
        <v>328</v>
      </c>
      <c r="AF98">
        <f>HLOOKUP(Calc!$Z$8,look1,Sunrise_set!A98+2)</f>
        <v>2114</v>
      </c>
    </row>
    <row r="99" spans="1:32" x14ac:dyDescent="0.3">
      <c r="A99">
        <v>97</v>
      </c>
      <c r="B99">
        <v>344</v>
      </c>
      <c r="C99">
        <v>2019</v>
      </c>
      <c r="D99">
        <v>348</v>
      </c>
      <c r="E99">
        <v>2031</v>
      </c>
      <c r="F99">
        <v>352</v>
      </c>
      <c r="G99">
        <v>2018</v>
      </c>
      <c r="H99">
        <v>355</v>
      </c>
      <c r="I99">
        <v>2042</v>
      </c>
      <c r="J99">
        <v>353</v>
      </c>
      <c r="K99">
        <v>2031</v>
      </c>
      <c r="L99">
        <v>337</v>
      </c>
      <c r="M99">
        <v>2045</v>
      </c>
      <c r="N99">
        <v>349</v>
      </c>
      <c r="O99">
        <v>2038</v>
      </c>
      <c r="P99">
        <v>359</v>
      </c>
      <c r="Q99">
        <v>2022</v>
      </c>
      <c r="R99">
        <v>352</v>
      </c>
      <c r="S99">
        <v>2015</v>
      </c>
      <c r="T99">
        <v>407</v>
      </c>
      <c r="U99">
        <v>2037</v>
      </c>
      <c r="V99">
        <v>409</v>
      </c>
      <c r="W99">
        <v>2028</v>
      </c>
      <c r="X99">
        <v>344</v>
      </c>
      <c r="Y99">
        <v>2037</v>
      </c>
      <c r="Z99">
        <v>341</v>
      </c>
      <c r="AA99">
        <v>2101</v>
      </c>
      <c r="AB99">
        <v>329</v>
      </c>
      <c r="AC99">
        <v>2113</v>
      </c>
      <c r="AE99">
        <f>HLOOKUP(Calc!$Y$8,look1,Sunrise_set!A99+2)</f>
        <v>329</v>
      </c>
      <c r="AF99">
        <f>HLOOKUP(Calc!$Z$8,look1,Sunrise_set!A99+2)</f>
        <v>2113</v>
      </c>
    </row>
    <row r="100" spans="1:32" x14ac:dyDescent="0.3">
      <c r="A100">
        <v>98</v>
      </c>
      <c r="B100">
        <v>345</v>
      </c>
      <c r="C100">
        <v>2018</v>
      </c>
      <c r="D100">
        <v>349</v>
      </c>
      <c r="E100">
        <v>2030</v>
      </c>
      <c r="F100">
        <v>353</v>
      </c>
      <c r="G100">
        <v>2018</v>
      </c>
      <c r="H100">
        <v>356</v>
      </c>
      <c r="I100">
        <v>2041</v>
      </c>
      <c r="J100">
        <v>354</v>
      </c>
      <c r="K100">
        <v>2030</v>
      </c>
      <c r="L100">
        <v>338</v>
      </c>
      <c r="M100">
        <v>2044</v>
      </c>
      <c r="N100">
        <v>350</v>
      </c>
      <c r="O100">
        <v>2037</v>
      </c>
      <c r="P100">
        <v>400</v>
      </c>
      <c r="Q100">
        <v>2022</v>
      </c>
      <c r="R100">
        <v>353</v>
      </c>
      <c r="S100">
        <v>2014</v>
      </c>
      <c r="T100">
        <v>408</v>
      </c>
      <c r="U100">
        <v>2036</v>
      </c>
      <c r="V100">
        <v>410</v>
      </c>
      <c r="W100">
        <v>2027</v>
      </c>
      <c r="X100">
        <v>345</v>
      </c>
      <c r="Y100">
        <v>2037</v>
      </c>
      <c r="Z100">
        <v>343</v>
      </c>
      <c r="AA100">
        <v>2101</v>
      </c>
      <c r="AB100">
        <v>331</v>
      </c>
      <c r="AC100">
        <v>2112</v>
      </c>
      <c r="AE100">
        <f>HLOOKUP(Calc!$Y$8,look1,Sunrise_set!A100+2)</f>
        <v>331</v>
      </c>
      <c r="AF100">
        <f>HLOOKUP(Calc!$Z$8,look1,Sunrise_set!A100+2)</f>
        <v>2112</v>
      </c>
    </row>
    <row r="101" spans="1:32" x14ac:dyDescent="0.3">
      <c r="A101">
        <v>99</v>
      </c>
      <c r="B101">
        <v>346</v>
      </c>
      <c r="C101">
        <v>2018</v>
      </c>
      <c r="D101">
        <v>350</v>
      </c>
      <c r="E101">
        <v>2029</v>
      </c>
      <c r="F101">
        <v>354</v>
      </c>
      <c r="G101">
        <v>2017</v>
      </c>
      <c r="H101">
        <v>357</v>
      </c>
      <c r="I101">
        <v>2040</v>
      </c>
      <c r="J101">
        <v>355</v>
      </c>
      <c r="K101">
        <v>2029</v>
      </c>
      <c r="L101">
        <v>339</v>
      </c>
      <c r="M101">
        <v>2043</v>
      </c>
      <c r="N101">
        <v>351</v>
      </c>
      <c r="O101">
        <v>2037</v>
      </c>
      <c r="P101">
        <v>401</v>
      </c>
      <c r="Q101">
        <v>2021</v>
      </c>
      <c r="R101">
        <v>354</v>
      </c>
      <c r="S101">
        <v>2014</v>
      </c>
      <c r="T101">
        <v>409</v>
      </c>
      <c r="U101">
        <v>2036</v>
      </c>
      <c r="V101">
        <v>411</v>
      </c>
      <c r="W101">
        <v>2027</v>
      </c>
      <c r="X101">
        <v>346</v>
      </c>
      <c r="Y101">
        <v>2036</v>
      </c>
      <c r="Z101">
        <v>344</v>
      </c>
      <c r="AA101">
        <v>2100</v>
      </c>
      <c r="AB101">
        <v>332</v>
      </c>
      <c r="AC101">
        <v>2111</v>
      </c>
      <c r="AE101">
        <f>HLOOKUP(Calc!$Y$8,look1,Sunrise_set!A101+2)</f>
        <v>332</v>
      </c>
      <c r="AF101">
        <f>HLOOKUP(Calc!$Z$8,look1,Sunrise_set!A101+2)</f>
        <v>2111</v>
      </c>
    </row>
    <row r="102" spans="1:32" x14ac:dyDescent="0.3">
      <c r="A102">
        <v>100</v>
      </c>
      <c r="B102">
        <v>347</v>
      </c>
      <c r="C102">
        <v>2017</v>
      </c>
      <c r="D102">
        <v>351</v>
      </c>
      <c r="E102">
        <v>2028</v>
      </c>
      <c r="F102">
        <v>355</v>
      </c>
      <c r="G102">
        <v>2016</v>
      </c>
      <c r="H102">
        <v>358</v>
      </c>
      <c r="I102">
        <v>2040</v>
      </c>
      <c r="J102">
        <v>356</v>
      </c>
      <c r="K102">
        <v>2028</v>
      </c>
      <c r="L102">
        <v>340</v>
      </c>
      <c r="M102">
        <v>2042</v>
      </c>
      <c r="N102">
        <v>352</v>
      </c>
      <c r="O102">
        <v>2036</v>
      </c>
      <c r="P102">
        <v>402</v>
      </c>
      <c r="Q102">
        <v>2020</v>
      </c>
      <c r="R102">
        <v>355</v>
      </c>
      <c r="S102">
        <v>2013</v>
      </c>
      <c r="T102">
        <v>410</v>
      </c>
      <c r="U102">
        <v>2035</v>
      </c>
      <c r="V102">
        <v>412</v>
      </c>
      <c r="W102">
        <v>2026</v>
      </c>
      <c r="X102">
        <v>348</v>
      </c>
      <c r="Y102">
        <v>2035</v>
      </c>
      <c r="Z102">
        <v>345</v>
      </c>
      <c r="AA102">
        <v>2059</v>
      </c>
      <c r="AB102">
        <v>333</v>
      </c>
      <c r="AC102">
        <v>2110</v>
      </c>
      <c r="AE102">
        <f>HLOOKUP(Calc!$Y$8,look1,Sunrise_set!A102+2)</f>
        <v>333</v>
      </c>
      <c r="AF102">
        <f>HLOOKUP(Calc!$Z$8,look1,Sunrise_set!A102+2)</f>
        <v>2110</v>
      </c>
    </row>
    <row r="103" spans="1:32" x14ac:dyDescent="0.3">
      <c r="A103">
        <v>101</v>
      </c>
      <c r="B103">
        <v>348</v>
      </c>
      <c r="C103">
        <v>2016</v>
      </c>
      <c r="D103">
        <v>352</v>
      </c>
      <c r="E103">
        <v>2028</v>
      </c>
      <c r="F103">
        <v>356</v>
      </c>
      <c r="G103">
        <v>2016</v>
      </c>
      <c r="H103">
        <v>359</v>
      </c>
      <c r="I103">
        <v>2039</v>
      </c>
      <c r="J103">
        <v>357</v>
      </c>
      <c r="K103">
        <v>2028</v>
      </c>
      <c r="L103">
        <v>342</v>
      </c>
      <c r="M103">
        <v>2041</v>
      </c>
      <c r="N103">
        <v>353</v>
      </c>
      <c r="O103">
        <v>2035</v>
      </c>
      <c r="P103">
        <v>403</v>
      </c>
      <c r="Q103">
        <v>2019</v>
      </c>
      <c r="R103">
        <v>356</v>
      </c>
      <c r="S103">
        <v>2012</v>
      </c>
      <c r="T103">
        <v>411</v>
      </c>
      <c r="U103">
        <v>2034</v>
      </c>
      <c r="V103">
        <v>413</v>
      </c>
      <c r="W103">
        <v>2025</v>
      </c>
      <c r="X103">
        <v>349</v>
      </c>
      <c r="Y103">
        <v>2034</v>
      </c>
      <c r="Z103">
        <v>346</v>
      </c>
      <c r="AA103">
        <v>2058</v>
      </c>
      <c r="AB103">
        <v>335</v>
      </c>
      <c r="AC103">
        <v>2109</v>
      </c>
      <c r="AE103">
        <f>HLOOKUP(Calc!$Y$8,look1,Sunrise_set!A103+2)</f>
        <v>335</v>
      </c>
      <c r="AF103">
        <f>HLOOKUP(Calc!$Z$8,look1,Sunrise_set!A103+2)</f>
        <v>2109</v>
      </c>
    </row>
    <row r="104" spans="1:32" x14ac:dyDescent="0.3">
      <c r="A104">
        <v>102</v>
      </c>
      <c r="B104">
        <v>350</v>
      </c>
      <c r="C104">
        <v>2015</v>
      </c>
      <c r="D104">
        <v>353</v>
      </c>
      <c r="E104">
        <v>2027</v>
      </c>
      <c r="F104">
        <v>357</v>
      </c>
      <c r="G104">
        <v>2015</v>
      </c>
      <c r="H104">
        <v>400</v>
      </c>
      <c r="I104">
        <v>2038</v>
      </c>
      <c r="J104">
        <v>358</v>
      </c>
      <c r="K104">
        <v>2027</v>
      </c>
      <c r="L104">
        <v>343</v>
      </c>
      <c r="M104">
        <v>2040</v>
      </c>
      <c r="N104">
        <v>354</v>
      </c>
      <c r="O104">
        <v>2034</v>
      </c>
      <c r="P104">
        <v>404</v>
      </c>
      <c r="Q104">
        <v>2019</v>
      </c>
      <c r="R104">
        <v>357</v>
      </c>
      <c r="S104">
        <v>2011</v>
      </c>
      <c r="T104">
        <v>412</v>
      </c>
      <c r="U104">
        <v>2033</v>
      </c>
      <c r="V104">
        <v>414</v>
      </c>
      <c r="W104">
        <v>2024</v>
      </c>
      <c r="X104">
        <v>350</v>
      </c>
      <c r="Y104">
        <v>2033</v>
      </c>
      <c r="Z104">
        <v>348</v>
      </c>
      <c r="AA104">
        <v>2057</v>
      </c>
      <c r="AB104">
        <v>336</v>
      </c>
      <c r="AC104">
        <v>2108</v>
      </c>
      <c r="AE104">
        <f>HLOOKUP(Calc!$Y$8,look1,Sunrise_set!A104+2)</f>
        <v>336</v>
      </c>
      <c r="AF104">
        <f>HLOOKUP(Calc!$Z$8,look1,Sunrise_set!A104+2)</f>
        <v>2108</v>
      </c>
    </row>
    <row r="105" spans="1:32" x14ac:dyDescent="0.3">
      <c r="A105">
        <v>103</v>
      </c>
      <c r="B105">
        <v>351</v>
      </c>
      <c r="C105">
        <v>2014</v>
      </c>
      <c r="D105">
        <v>354</v>
      </c>
      <c r="E105">
        <v>2026</v>
      </c>
      <c r="F105">
        <v>358</v>
      </c>
      <c r="G105">
        <v>2014</v>
      </c>
      <c r="H105">
        <v>402</v>
      </c>
      <c r="I105">
        <v>2037</v>
      </c>
      <c r="J105">
        <v>359</v>
      </c>
      <c r="K105">
        <v>2026</v>
      </c>
      <c r="L105">
        <v>344</v>
      </c>
      <c r="M105">
        <v>2039</v>
      </c>
      <c r="N105">
        <v>356</v>
      </c>
      <c r="O105">
        <v>2033</v>
      </c>
      <c r="P105">
        <v>405</v>
      </c>
      <c r="Q105">
        <v>2018</v>
      </c>
      <c r="R105">
        <v>358</v>
      </c>
      <c r="S105">
        <v>2010</v>
      </c>
      <c r="T105">
        <v>413</v>
      </c>
      <c r="U105">
        <v>2032</v>
      </c>
      <c r="V105">
        <v>415</v>
      </c>
      <c r="W105">
        <v>2024</v>
      </c>
      <c r="X105">
        <v>351</v>
      </c>
      <c r="Y105">
        <v>2032</v>
      </c>
      <c r="Z105">
        <v>349</v>
      </c>
      <c r="AA105">
        <v>2055</v>
      </c>
      <c r="AB105">
        <v>338</v>
      </c>
      <c r="AC105">
        <v>2107</v>
      </c>
      <c r="AE105">
        <f>HLOOKUP(Calc!$Y$8,look1,Sunrise_set!A105+2)</f>
        <v>338</v>
      </c>
      <c r="AF105">
        <f>HLOOKUP(Calc!$Z$8,look1,Sunrise_set!A105+2)</f>
        <v>2107</v>
      </c>
    </row>
    <row r="106" spans="1:32" x14ac:dyDescent="0.3">
      <c r="A106">
        <v>104</v>
      </c>
      <c r="B106">
        <v>352</v>
      </c>
      <c r="C106">
        <v>2013</v>
      </c>
      <c r="D106">
        <v>356</v>
      </c>
      <c r="E106">
        <v>2025</v>
      </c>
      <c r="F106">
        <v>359</v>
      </c>
      <c r="G106">
        <v>2013</v>
      </c>
      <c r="H106">
        <v>403</v>
      </c>
      <c r="I106">
        <v>2036</v>
      </c>
      <c r="J106">
        <v>401</v>
      </c>
      <c r="K106">
        <v>2025</v>
      </c>
      <c r="L106">
        <v>345</v>
      </c>
      <c r="M106">
        <v>2038</v>
      </c>
      <c r="N106">
        <v>357</v>
      </c>
      <c r="O106">
        <v>2032</v>
      </c>
      <c r="P106">
        <v>406</v>
      </c>
      <c r="Q106">
        <v>2017</v>
      </c>
      <c r="R106">
        <v>359</v>
      </c>
      <c r="S106">
        <v>2010</v>
      </c>
      <c r="T106">
        <v>414</v>
      </c>
      <c r="U106">
        <v>2032</v>
      </c>
      <c r="V106">
        <v>416</v>
      </c>
      <c r="W106">
        <v>2023</v>
      </c>
      <c r="X106">
        <v>352</v>
      </c>
      <c r="Y106">
        <v>2031</v>
      </c>
      <c r="Z106">
        <v>350</v>
      </c>
      <c r="AA106">
        <v>2054</v>
      </c>
      <c r="AB106">
        <v>339</v>
      </c>
      <c r="AC106">
        <v>2105</v>
      </c>
      <c r="AE106">
        <f>HLOOKUP(Calc!$Y$8,look1,Sunrise_set!A106+2)</f>
        <v>339</v>
      </c>
      <c r="AF106">
        <f>HLOOKUP(Calc!$Z$8,look1,Sunrise_set!A106+2)</f>
        <v>2105</v>
      </c>
    </row>
    <row r="107" spans="1:32" x14ac:dyDescent="0.3">
      <c r="A107">
        <v>105</v>
      </c>
      <c r="B107">
        <v>353</v>
      </c>
      <c r="C107">
        <v>2012</v>
      </c>
      <c r="D107">
        <v>357</v>
      </c>
      <c r="E107">
        <v>2024</v>
      </c>
      <c r="F107">
        <v>400</v>
      </c>
      <c r="G107">
        <v>2012</v>
      </c>
      <c r="H107">
        <v>404</v>
      </c>
      <c r="I107">
        <v>2035</v>
      </c>
      <c r="J107">
        <v>402</v>
      </c>
      <c r="K107">
        <v>2024</v>
      </c>
      <c r="L107">
        <v>347</v>
      </c>
      <c r="M107">
        <v>2037</v>
      </c>
      <c r="N107">
        <v>358</v>
      </c>
      <c r="O107">
        <v>2031</v>
      </c>
      <c r="P107">
        <v>407</v>
      </c>
      <c r="Q107">
        <v>2016</v>
      </c>
      <c r="R107">
        <v>400</v>
      </c>
      <c r="S107">
        <v>2009</v>
      </c>
      <c r="T107">
        <v>415</v>
      </c>
      <c r="U107">
        <v>2031</v>
      </c>
      <c r="V107">
        <v>417</v>
      </c>
      <c r="W107">
        <v>2022</v>
      </c>
      <c r="X107">
        <v>354</v>
      </c>
      <c r="Y107">
        <v>2030</v>
      </c>
      <c r="Z107">
        <v>352</v>
      </c>
      <c r="AA107">
        <v>2053</v>
      </c>
      <c r="AB107">
        <v>341</v>
      </c>
      <c r="AC107">
        <v>2104</v>
      </c>
      <c r="AE107">
        <f>HLOOKUP(Calc!$Y$8,look1,Sunrise_set!A107+2)</f>
        <v>341</v>
      </c>
      <c r="AF107">
        <f>HLOOKUP(Calc!$Z$8,look1,Sunrise_set!A107+2)</f>
        <v>2104</v>
      </c>
    </row>
    <row r="108" spans="1:32" x14ac:dyDescent="0.3">
      <c r="A108">
        <v>106</v>
      </c>
      <c r="B108">
        <v>354</v>
      </c>
      <c r="C108">
        <v>2011</v>
      </c>
      <c r="D108">
        <v>358</v>
      </c>
      <c r="E108">
        <v>2023</v>
      </c>
      <c r="F108">
        <v>401</v>
      </c>
      <c r="G108">
        <v>2011</v>
      </c>
      <c r="H108">
        <v>405</v>
      </c>
      <c r="I108">
        <v>2034</v>
      </c>
      <c r="J108">
        <v>403</v>
      </c>
      <c r="K108">
        <v>2023</v>
      </c>
      <c r="L108">
        <v>348</v>
      </c>
      <c r="M108">
        <v>2036</v>
      </c>
      <c r="N108">
        <v>359</v>
      </c>
      <c r="O108">
        <v>2030</v>
      </c>
      <c r="P108">
        <v>408</v>
      </c>
      <c r="Q108">
        <v>2015</v>
      </c>
      <c r="R108">
        <v>402</v>
      </c>
      <c r="S108">
        <v>2008</v>
      </c>
      <c r="T108">
        <v>416</v>
      </c>
      <c r="U108">
        <v>2030</v>
      </c>
      <c r="V108">
        <v>419</v>
      </c>
      <c r="W108">
        <v>2021</v>
      </c>
      <c r="X108">
        <v>355</v>
      </c>
      <c r="Y108">
        <v>2029</v>
      </c>
      <c r="Z108">
        <v>353</v>
      </c>
      <c r="AA108">
        <v>2052</v>
      </c>
      <c r="AB108">
        <v>342</v>
      </c>
      <c r="AC108">
        <v>2103</v>
      </c>
      <c r="AE108">
        <f>HLOOKUP(Calc!$Y$8,look1,Sunrise_set!A108+2)</f>
        <v>342</v>
      </c>
      <c r="AF108">
        <f>HLOOKUP(Calc!$Z$8,look1,Sunrise_set!A108+2)</f>
        <v>2103</v>
      </c>
    </row>
    <row r="109" spans="1:32" x14ac:dyDescent="0.3">
      <c r="A109">
        <v>107</v>
      </c>
      <c r="B109">
        <v>355</v>
      </c>
      <c r="C109">
        <v>2010</v>
      </c>
      <c r="D109">
        <v>359</v>
      </c>
      <c r="E109">
        <v>2021</v>
      </c>
      <c r="F109">
        <v>403</v>
      </c>
      <c r="G109">
        <v>2010</v>
      </c>
      <c r="H109">
        <v>407</v>
      </c>
      <c r="I109">
        <v>2033</v>
      </c>
      <c r="J109">
        <v>404</v>
      </c>
      <c r="K109">
        <v>2022</v>
      </c>
      <c r="L109">
        <v>350</v>
      </c>
      <c r="M109">
        <v>2034</v>
      </c>
      <c r="N109">
        <v>401</v>
      </c>
      <c r="O109">
        <v>2029</v>
      </c>
      <c r="P109">
        <v>409</v>
      </c>
      <c r="Q109">
        <v>2014</v>
      </c>
      <c r="R109">
        <v>403</v>
      </c>
      <c r="S109">
        <v>2007</v>
      </c>
      <c r="T109">
        <v>417</v>
      </c>
      <c r="U109">
        <v>2028</v>
      </c>
      <c r="V109">
        <v>420</v>
      </c>
      <c r="W109">
        <v>2020</v>
      </c>
      <c r="X109">
        <v>356</v>
      </c>
      <c r="Y109">
        <v>2028</v>
      </c>
      <c r="Z109">
        <v>355</v>
      </c>
      <c r="AA109">
        <v>2050</v>
      </c>
      <c r="AB109">
        <v>344</v>
      </c>
      <c r="AC109">
        <v>2101</v>
      </c>
      <c r="AE109">
        <f>HLOOKUP(Calc!$Y$8,look1,Sunrise_set!A109+2)</f>
        <v>344</v>
      </c>
      <c r="AF109">
        <f>HLOOKUP(Calc!$Z$8,look1,Sunrise_set!A109+2)</f>
        <v>2101</v>
      </c>
    </row>
    <row r="110" spans="1:32" x14ac:dyDescent="0.3">
      <c r="A110">
        <v>108</v>
      </c>
      <c r="B110">
        <v>357</v>
      </c>
      <c r="C110">
        <v>2009</v>
      </c>
      <c r="D110">
        <v>401</v>
      </c>
      <c r="E110">
        <v>2020</v>
      </c>
      <c r="F110">
        <v>404</v>
      </c>
      <c r="G110">
        <v>2009</v>
      </c>
      <c r="H110">
        <v>408</v>
      </c>
      <c r="I110">
        <v>2031</v>
      </c>
      <c r="J110">
        <v>406</v>
      </c>
      <c r="K110">
        <v>2021</v>
      </c>
      <c r="L110">
        <v>351</v>
      </c>
      <c r="M110">
        <v>2033</v>
      </c>
      <c r="N110">
        <v>402</v>
      </c>
      <c r="O110">
        <v>2027</v>
      </c>
      <c r="P110">
        <v>410</v>
      </c>
      <c r="Q110">
        <v>2013</v>
      </c>
      <c r="R110">
        <v>404</v>
      </c>
      <c r="S110">
        <v>2006</v>
      </c>
      <c r="T110">
        <v>419</v>
      </c>
      <c r="U110">
        <v>2027</v>
      </c>
      <c r="V110">
        <v>421</v>
      </c>
      <c r="W110">
        <v>2019</v>
      </c>
      <c r="X110">
        <v>358</v>
      </c>
      <c r="Y110">
        <v>2027</v>
      </c>
      <c r="Z110">
        <v>356</v>
      </c>
      <c r="AA110">
        <v>2049</v>
      </c>
      <c r="AB110">
        <v>346</v>
      </c>
      <c r="AC110">
        <v>2100</v>
      </c>
      <c r="AE110">
        <f>HLOOKUP(Calc!$Y$8,look1,Sunrise_set!A110+2)</f>
        <v>346</v>
      </c>
      <c r="AF110">
        <f>HLOOKUP(Calc!$Z$8,look1,Sunrise_set!A110+2)</f>
        <v>2100</v>
      </c>
    </row>
    <row r="111" spans="1:32" x14ac:dyDescent="0.3">
      <c r="A111">
        <v>109</v>
      </c>
      <c r="B111">
        <v>358</v>
      </c>
      <c r="C111">
        <v>2008</v>
      </c>
      <c r="D111">
        <v>402</v>
      </c>
      <c r="E111">
        <v>2019</v>
      </c>
      <c r="F111">
        <v>405</v>
      </c>
      <c r="G111">
        <v>2008</v>
      </c>
      <c r="H111">
        <v>409</v>
      </c>
      <c r="I111">
        <v>2030</v>
      </c>
      <c r="J111">
        <v>407</v>
      </c>
      <c r="K111">
        <v>2019</v>
      </c>
      <c r="L111">
        <v>353</v>
      </c>
      <c r="M111">
        <v>2032</v>
      </c>
      <c r="N111">
        <v>403</v>
      </c>
      <c r="O111">
        <v>2026</v>
      </c>
      <c r="P111">
        <v>412</v>
      </c>
      <c r="Q111">
        <v>2012</v>
      </c>
      <c r="R111">
        <v>405</v>
      </c>
      <c r="S111">
        <v>2004</v>
      </c>
      <c r="T111">
        <v>420</v>
      </c>
      <c r="U111">
        <v>2026</v>
      </c>
      <c r="V111">
        <v>422</v>
      </c>
      <c r="W111">
        <v>2018</v>
      </c>
      <c r="X111">
        <v>359</v>
      </c>
      <c r="Y111">
        <v>2025</v>
      </c>
      <c r="Z111">
        <v>358</v>
      </c>
      <c r="AA111">
        <v>2048</v>
      </c>
      <c r="AB111">
        <v>347</v>
      </c>
      <c r="AC111">
        <v>2058</v>
      </c>
      <c r="AE111">
        <f>HLOOKUP(Calc!$Y$8,look1,Sunrise_set!A111+2)</f>
        <v>347</v>
      </c>
      <c r="AF111">
        <f>HLOOKUP(Calc!$Z$8,look1,Sunrise_set!A111+2)</f>
        <v>2058</v>
      </c>
    </row>
    <row r="112" spans="1:32" x14ac:dyDescent="0.3">
      <c r="A112">
        <v>110</v>
      </c>
      <c r="B112">
        <v>359</v>
      </c>
      <c r="C112">
        <v>2007</v>
      </c>
      <c r="D112">
        <v>403</v>
      </c>
      <c r="E112">
        <v>2018</v>
      </c>
      <c r="F112">
        <v>406</v>
      </c>
      <c r="G112">
        <v>2007</v>
      </c>
      <c r="H112">
        <v>411</v>
      </c>
      <c r="I112">
        <v>2029</v>
      </c>
      <c r="J112">
        <v>408</v>
      </c>
      <c r="K112">
        <v>2018</v>
      </c>
      <c r="L112">
        <v>354</v>
      </c>
      <c r="M112">
        <v>2030</v>
      </c>
      <c r="N112">
        <v>405</v>
      </c>
      <c r="O112">
        <v>2025</v>
      </c>
      <c r="P112">
        <v>413</v>
      </c>
      <c r="Q112">
        <v>2011</v>
      </c>
      <c r="R112">
        <v>406</v>
      </c>
      <c r="S112">
        <v>2003</v>
      </c>
      <c r="T112">
        <v>421</v>
      </c>
      <c r="U112">
        <v>2025</v>
      </c>
      <c r="V112">
        <v>423</v>
      </c>
      <c r="W112">
        <v>2017</v>
      </c>
      <c r="X112">
        <v>400</v>
      </c>
      <c r="Y112">
        <v>2024</v>
      </c>
      <c r="Z112">
        <v>359</v>
      </c>
      <c r="AA112">
        <v>2046</v>
      </c>
      <c r="AB112">
        <v>349</v>
      </c>
      <c r="AC112">
        <v>2056</v>
      </c>
      <c r="AE112">
        <f>HLOOKUP(Calc!$Y$8,look1,Sunrise_set!A112+2)</f>
        <v>349</v>
      </c>
      <c r="AF112">
        <f>HLOOKUP(Calc!$Z$8,look1,Sunrise_set!A112+2)</f>
        <v>2056</v>
      </c>
    </row>
    <row r="113" spans="1:32" x14ac:dyDescent="0.3">
      <c r="A113">
        <v>111</v>
      </c>
      <c r="B113">
        <v>401</v>
      </c>
      <c r="C113">
        <v>2005</v>
      </c>
      <c r="D113">
        <v>405</v>
      </c>
      <c r="E113">
        <v>2016</v>
      </c>
      <c r="F113">
        <v>408</v>
      </c>
      <c r="G113">
        <v>2005</v>
      </c>
      <c r="H113">
        <v>412</v>
      </c>
      <c r="I113">
        <v>2027</v>
      </c>
      <c r="J113">
        <v>410</v>
      </c>
      <c r="K113">
        <v>2017</v>
      </c>
      <c r="L113">
        <v>356</v>
      </c>
      <c r="M113">
        <v>2029</v>
      </c>
      <c r="N113">
        <v>406</v>
      </c>
      <c r="O113">
        <v>2023</v>
      </c>
      <c r="P113">
        <v>414</v>
      </c>
      <c r="Q113">
        <v>2009</v>
      </c>
      <c r="R113">
        <v>408</v>
      </c>
      <c r="S113">
        <v>2002</v>
      </c>
      <c r="T113">
        <v>423</v>
      </c>
      <c r="U113">
        <v>2024</v>
      </c>
      <c r="V113">
        <v>425</v>
      </c>
      <c r="W113">
        <v>2015</v>
      </c>
      <c r="X113">
        <v>402</v>
      </c>
      <c r="Y113">
        <v>2023</v>
      </c>
      <c r="Z113">
        <v>401</v>
      </c>
      <c r="AA113">
        <v>2045</v>
      </c>
      <c r="AB113">
        <v>351</v>
      </c>
      <c r="AC113">
        <v>2055</v>
      </c>
      <c r="AE113">
        <f>HLOOKUP(Calc!$Y$8,look1,Sunrise_set!A113+2)</f>
        <v>351</v>
      </c>
      <c r="AF113">
        <f>HLOOKUP(Calc!$Z$8,look1,Sunrise_set!A113+2)</f>
        <v>2055</v>
      </c>
    </row>
    <row r="114" spans="1:32" x14ac:dyDescent="0.3">
      <c r="A114">
        <v>112</v>
      </c>
      <c r="B114">
        <v>402</v>
      </c>
      <c r="C114">
        <v>2004</v>
      </c>
      <c r="D114">
        <v>406</v>
      </c>
      <c r="E114">
        <v>2015</v>
      </c>
      <c r="F114">
        <v>409</v>
      </c>
      <c r="G114">
        <v>2004</v>
      </c>
      <c r="H114">
        <v>414</v>
      </c>
      <c r="I114">
        <v>2026</v>
      </c>
      <c r="J114">
        <v>411</v>
      </c>
      <c r="K114">
        <v>2016</v>
      </c>
      <c r="L114">
        <v>357</v>
      </c>
      <c r="M114">
        <v>2027</v>
      </c>
      <c r="N114">
        <v>408</v>
      </c>
      <c r="O114">
        <v>2022</v>
      </c>
      <c r="P114">
        <v>416</v>
      </c>
      <c r="Q114">
        <v>2008</v>
      </c>
      <c r="R114">
        <v>409</v>
      </c>
      <c r="S114">
        <v>2001</v>
      </c>
      <c r="T114">
        <v>424</v>
      </c>
      <c r="U114">
        <v>2023</v>
      </c>
      <c r="V114">
        <v>426</v>
      </c>
      <c r="W114">
        <v>2014</v>
      </c>
      <c r="X114">
        <v>403</v>
      </c>
      <c r="Y114">
        <v>2021</v>
      </c>
      <c r="Z114">
        <v>403</v>
      </c>
      <c r="AA114">
        <v>2043</v>
      </c>
      <c r="AB114">
        <v>353</v>
      </c>
      <c r="AC114">
        <v>2053</v>
      </c>
      <c r="AE114">
        <f>HLOOKUP(Calc!$Y$8,look1,Sunrise_set!A114+2)</f>
        <v>353</v>
      </c>
      <c r="AF114">
        <f>HLOOKUP(Calc!$Z$8,look1,Sunrise_set!A114+2)</f>
        <v>2053</v>
      </c>
    </row>
    <row r="115" spans="1:32" x14ac:dyDescent="0.3">
      <c r="A115">
        <v>113</v>
      </c>
      <c r="B115">
        <v>403</v>
      </c>
      <c r="C115">
        <v>2003</v>
      </c>
      <c r="D115">
        <v>408</v>
      </c>
      <c r="E115">
        <v>2014</v>
      </c>
      <c r="F115">
        <v>410</v>
      </c>
      <c r="G115">
        <v>2003</v>
      </c>
      <c r="H115">
        <v>415</v>
      </c>
      <c r="I115">
        <v>2025</v>
      </c>
      <c r="J115">
        <v>412</v>
      </c>
      <c r="K115">
        <v>2014</v>
      </c>
      <c r="L115">
        <v>359</v>
      </c>
      <c r="M115">
        <v>2026</v>
      </c>
      <c r="N115">
        <v>409</v>
      </c>
      <c r="O115">
        <v>2021</v>
      </c>
      <c r="P115">
        <v>417</v>
      </c>
      <c r="Q115">
        <v>2007</v>
      </c>
      <c r="R115">
        <v>410</v>
      </c>
      <c r="S115">
        <v>2000</v>
      </c>
      <c r="T115">
        <v>425</v>
      </c>
      <c r="U115">
        <v>2021</v>
      </c>
      <c r="V115">
        <v>427</v>
      </c>
      <c r="W115">
        <v>2013</v>
      </c>
      <c r="X115">
        <v>405</v>
      </c>
      <c r="Y115">
        <v>2020</v>
      </c>
      <c r="Z115">
        <v>404</v>
      </c>
      <c r="AA115">
        <v>2041</v>
      </c>
      <c r="AB115">
        <v>354</v>
      </c>
      <c r="AC115">
        <v>2051</v>
      </c>
      <c r="AE115">
        <f>HLOOKUP(Calc!$Y$8,look1,Sunrise_set!A115+2)</f>
        <v>354</v>
      </c>
      <c r="AF115">
        <f>HLOOKUP(Calc!$Z$8,look1,Sunrise_set!A115+2)</f>
        <v>2051</v>
      </c>
    </row>
    <row r="116" spans="1:32" x14ac:dyDescent="0.3">
      <c r="A116">
        <v>114</v>
      </c>
      <c r="B116">
        <v>405</v>
      </c>
      <c r="C116">
        <v>2001</v>
      </c>
      <c r="D116">
        <v>409</v>
      </c>
      <c r="E116">
        <v>2012</v>
      </c>
      <c r="F116">
        <v>412</v>
      </c>
      <c r="G116">
        <v>2002</v>
      </c>
      <c r="H116">
        <v>417</v>
      </c>
      <c r="I116">
        <v>2023</v>
      </c>
      <c r="J116">
        <v>414</v>
      </c>
      <c r="K116">
        <v>2013</v>
      </c>
      <c r="L116">
        <v>400</v>
      </c>
      <c r="M116">
        <v>2024</v>
      </c>
      <c r="N116">
        <v>411</v>
      </c>
      <c r="O116">
        <v>2019</v>
      </c>
      <c r="P116">
        <v>418</v>
      </c>
      <c r="Q116">
        <v>2006</v>
      </c>
      <c r="R116">
        <v>412</v>
      </c>
      <c r="S116">
        <v>1958</v>
      </c>
      <c r="T116">
        <v>427</v>
      </c>
      <c r="U116">
        <v>2020</v>
      </c>
      <c r="V116">
        <v>429</v>
      </c>
      <c r="W116">
        <v>2012</v>
      </c>
      <c r="X116">
        <v>406</v>
      </c>
      <c r="Y116">
        <v>2018</v>
      </c>
      <c r="Z116">
        <v>406</v>
      </c>
      <c r="AA116">
        <v>2040</v>
      </c>
      <c r="AB116">
        <v>356</v>
      </c>
      <c r="AC116">
        <v>2049</v>
      </c>
      <c r="AE116">
        <f>HLOOKUP(Calc!$Y$8,look1,Sunrise_set!A116+2)</f>
        <v>356</v>
      </c>
      <c r="AF116">
        <f>HLOOKUP(Calc!$Z$8,look1,Sunrise_set!A116+2)</f>
        <v>2049</v>
      </c>
    </row>
    <row r="117" spans="1:32" x14ac:dyDescent="0.3">
      <c r="A117">
        <v>115</v>
      </c>
      <c r="B117">
        <v>406</v>
      </c>
      <c r="C117">
        <v>2000</v>
      </c>
      <c r="D117">
        <v>410</v>
      </c>
      <c r="E117">
        <v>2011</v>
      </c>
      <c r="F117">
        <v>413</v>
      </c>
      <c r="G117">
        <v>2000</v>
      </c>
      <c r="H117">
        <v>418</v>
      </c>
      <c r="I117">
        <v>2022</v>
      </c>
      <c r="J117">
        <v>415</v>
      </c>
      <c r="K117">
        <v>2011</v>
      </c>
      <c r="L117">
        <v>402</v>
      </c>
      <c r="M117">
        <v>2023</v>
      </c>
      <c r="N117">
        <v>412</v>
      </c>
      <c r="O117">
        <v>2018</v>
      </c>
      <c r="P117">
        <v>420</v>
      </c>
      <c r="Q117">
        <v>2004</v>
      </c>
      <c r="R117">
        <v>413</v>
      </c>
      <c r="S117">
        <v>1957</v>
      </c>
      <c r="T117">
        <v>428</v>
      </c>
      <c r="U117">
        <v>2018</v>
      </c>
      <c r="V117">
        <v>430</v>
      </c>
      <c r="W117">
        <v>2010</v>
      </c>
      <c r="X117">
        <v>408</v>
      </c>
      <c r="Y117">
        <v>2017</v>
      </c>
      <c r="Z117">
        <v>408</v>
      </c>
      <c r="AA117">
        <v>2038</v>
      </c>
      <c r="AB117">
        <v>358</v>
      </c>
      <c r="AC117">
        <v>2047</v>
      </c>
      <c r="AE117">
        <f>HLOOKUP(Calc!$Y$8,look1,Sunrise_set!A117+2)</f>
        <v>358</v>
      </c>
      <c r="AF117">
        <f>HLOOKUP(Calc!$Z$8,look1,Sunrise_set!A117+2)</f>
        <v>2047</v>
      </c>
    </row>
    <row r="118" spans="1:32" x14ac:dyDescent="0.3">
      <c r="A118">
        <v>116</v>
      </c>
      <c r="B118">
        <v>408</v>
      </c>
      <c r="C118">
        <v>1959</v>
      </c>
      <c r="D118">
        <v>412</v>
      </c>
      <c r="E118">
        <v>2009</v>
      </c>
      <c r="F118">
        <v>415</v>
      </c>
      <c r="G118">
        <v>1959</v>
      </c>
      <c r="H118">
        <v>420</v>
      </c>
      <c r="I118">
        <v>2020</v>
      </c>
      <c r="J118">
        <v>417</v>
      </c>
      <c r="K118">
        <v>2010</v>
      </c>
      <c r="L118">
        <v>404</v>
      </c>
      <c r="M118">
        <v>2021</v>
      </c>
      <c r="N118">
        <v>414</v>
      </c>
      <c r="O118">
        <v>2016</v>
      </c>
      <c r="P118">
        <v>421</v>
      </c>
      <c r="Q118">
        <v>2003</v>
      </c>
      <c r="R118">
        <v>414</v>
      </c>
      <c r="S118">
        <v>1956</v>
      </c>
      <c r="T118">
        <v>430</v>
      </c>
      <c r="U118">
        <v>2017</v>
      </c>
      <c r="V118">
        <v>431</v>
      </c>
      <c r="W118">
        <v>2009</v>
      </c>
      <c r="X118">
        <v>409</v>
      </c>
      <c r="Y118">
        <v>2015</v>
      </c>
      <c r="Z118">
        <v>409</v>
      </c>
      <c r="AA118">
        <v>2036</v>
      </c>
      <c r="AB118">
        <v>400</v>
      </c>
      <c r="AC118">
        <v>2046</v>
      </c>
      <c r="AE118">
        <f>HLOOKUP(Calc!$Y$8,look1,Sunrise_set!A118+2)</f>
        <v>400</v>
      </c>
      <c r="AF118">
        <f>HLOOKUP(Calc!$Z$8,look1,Sunrise_set!A118+2)</f>
        <v>2046</v>
      </c>
    </row>
    <row r="119" spans="1:32" x14ac:dyDescent="0.3">
      <c r="A119">
        <v>117</v>
      </c>
      <c r="B119">
        <v>409</v>
      </c>
      <c r="C119">
        <v>1957</v>
      </c>
      <c r="D119">
        <v>414</v>
      </c>
      <c r="E119">
        <v>2008</v>
      </c>
      <c r="F119">
        <v>416</v>
      </c>
      <c r="G119">
        <v>1957</v>
      </c>
      <c r="H119">
        <v>421</v>
      </c>
      <c r="I119">
        <v>2019</v>
      </c>
      <c r="J119">
        <v>418</v>
      </c>
      <c r="K119">
        <v>2008</v>
      </c>
      <c r="L119">
        <v>405</v>
      </c>
      <c r="M119">
        <v>2019</v>
      </c>
      <c r="N119">
        <v>415</v>
      </c>
      <c r="O119">
        <v>2015</v>
      </c>
      <c r="P119">
        <v>422</v>
      </c>
      <c r="Q119">
        <v>2001</v>
      </c>
      <c r="R119">
        <v>416</v>
      </c>
      <c r="S119">
        <v>1954</v>
      </c>
      <c r="T119">
        <v>431</v>
      </c>
      <c r="U119">
        <v>2016</v>
      </c>
      <c r="V119">
        <v>433</v>
      </c>
      <c r="W119">
        <v>2008</v>
      </c>
      <c r="X119">
        <v>411</v>
      </c>
      <c r="Y119">
        <v>2013</v>
      </c>
      <c r="Z119">
        <v>411</v>
      </c>
      <c r="AA119">
        <v>2035</v>
      </c>
      <c r="AB119">
        <v>402</v>
      </c>
      <c r="AC119">
        <v>2044</v>
      </c>
      <c r="AE119">
        <f>HLOOKUP(Calc!$Y$8,look1,Sunrise_set!A119+2)</f>
        <v>402</v>
      </c>
      <c r="AF119">
        <f>HLOOKUP(Calc!$Z$8,look1,Sunrise_set!A119+2)</f>
        <v>2044</v>
      </c>
    </row>
    <row r="120" spans="1:32" x14ac:dyDescent="0.3">
      <c r="A120">
        <v>118</v>
      </c>
      <c r="B120">
        <v>411</v>
      </c>
      <c r="C120">
        <v>1956</v>
      </c>
      <c r="D120">
        <v>415</v>
      </c>
      <c r="E120">
        <v>2006</v>
      </c>
      <c r="F120">
        <v>417</v>
      </c>
      <c r="G120">
        <v>1956</v>
      </c>
      <c r="H120">
        <v>423</v>
      </c>
      <c r="I120">
        <v>2017</v>
      </c>
      <c r="J120">
        <v>420</v>
      </c>
      <c r="K120">
        <v>2007</v>
      </c>
      <c r="L120">
        <v>407</v>
      </c>
      <c r="M120">
        <v>2017</v>
      </c>
      <c r="N120">
        <v>417</v>
      </c>
      <c r="O120">
        <v>2013</v>
      </c>
      <c r="P120">
        <v>424</v>
      </c>
      <c r="Q120">
        <v>2000</v>
      </c>
      <c r="R120">
        <v>417</v>
      </c>
      <c r="S120">
        <v>1953</v>
      </c>
      <c r="T120">
        <v>433</v>
      </c>
      <c r="U120">
        <v>2014</v>
      </c>
      <c r="V120">
        <v>434</v>
      </c>
      <c r="W120">
        <v>2006</v>
      </c>
      <c r="X120">
        <v>413</v>
      </c>
      <c r="Y120">
        <v>2012</v>
      </c>
      <c r="Z120">
        <v>413</v>
      </c>
      <c r="AA120">
        <v>2033</v>
      </c>
      <c r="AB120">
        <v>404</v>
      </c>
      <c r="AC120">
        <v>2042</v>
      </c>
      <c r="AE120">
        <f>HLOOKUP(Calc!$Y$8,look1,Sunrise_set!A120+2)</f>
        <v>404</v>
      </c>
      <c r="AF120">
        <f>HLOOKUP(Calc!$Z$8,look1,Sunrise_set!A120+2)</f>
        <v>2042</v>
      </c>
    </row>
    <row r="121" spans="1:32" x14ac:dyDescent="0.3">
      <c r="A121">
        <v>119</v>
      </c>
      <c r="B121">
        <v>412</v>
      </c>
      <c r="C121">
        <v>1954</v>
      </c>
      <c r="D121">
        <v>417</v>
      </c>
      <c r="E121">
        <v>2005</v>
      </c>
      <c r="F121">
        <v>419</v>
      </c>
      <c r="G121">
        <v>1954</v>
      </c>
      <c r="H121">
        <v>424</v>
      </c>
      <c r="I121">
        <v>2015</v>
      </c>
      <c r="J121">
        <v>421</v>
      </c>
      <c r="K121">
        <v>2005</v>
      </c>
      <c r="L121">
        <v>409</v>
      </c>
      <c r="M121">
        <v>2016</v>
      </c>
      <c r="N121">
        <v>419</v>
      </c>
      <c r="O121">
        <v>2011</v>
      </c>
      <c r="P121">
        <v>425</v>
      </c>
      <c r="Q121">
        <v>1959</v>
      </c>
      <c r="R121">
        <v>419</v>
      </c>
      <c r="S121">
        <v>1951</v>
      </c>
      <c r="T121">
        <v>434</v>
      </c>
      <c r="U121">
        <v>2013</v>
      </c>
      <c r="V121">
        <v>435</v>
      </c>
      <c r="W121">
        <v>2005</v>
      </c>
      <c r="X121">
        <v>414</v>
      </c>
      <c r="Y121">
        <v>2010</v>
      </c>
      <c r="Z121">
        <v>415</v>
      </c>
      <c r="AA121">
        <v>2031</v>
      </c>
      <c r="AB121">
        <v>406</v>
      </c>
      <c r="AC121">
        <v>2040</v>
      </c>
      <c r="AE121">
        <f>HLOOKUP(Calc!$Y$8,look1,Sunrise_set!A121+2)</f>
        <v>406</v>
      </c>
      <c r="AF121">
        <f>HLOOKUP(Calc!$Z$8,look1,Sunrise_set!A121+2)</f>
        <v>2040</v>
      </c>
    </row>
    <row r="122" spans="1:32" x14ac:dyDescent="0.3">
      <c r="A122">
        <v>120</v>
      </c>
      <c r="B122">
        <v>414</v>
      </c>
      <c r="C122">
        <v>1952</v>
      </c>
      <c r="D122">
        <v>418</v>
      </c>
      <c r="E122">
        <v>2003</v>
      </c>
      <c r="F122">
        <v>420</v>
      </c>
      <c r="G122">
        <v>1953</v>
      </c>
      <c r="H122">
        <v>426</v>
      </c>
      <c r="I122">
        <v>2014</v>
      </c>
      <c r="J122">
        <v>423</v>
      </c>
      <c r="K122">
        <v>2004</v>
      </c>
      <c r="L122">
        <v>410</v>
      </c>
      <c r="M122">
        <v>2014</v>
      </c>
      <c r="N122">
        <v>420</v>
      </c>
      <c r="O122">
        <v>2010</v>
      </c>
      <c r="P122">
        <v>427</v>
      </c>
      <c r="Q122">
        <v>1957</v>
      </c>
      <c r="R122">
        <v>420</v>
      </c>
      <c r="S122">
        <v>1950</v>
      </c>
      <c r="T122">
        <v>435</v>
      </c>
      <c r="U122">
        <v>2011</v>
      </c>
      <c r="V122">
        <v>437</v>
      </c>
      <c r="W122">
        <v>2003</v>
      </c>
      <c r="X122">
        <v>416</v>
      </c>
      <c r="Y122">
        <v>2008</v>
      </c>
      <c r="Z122">
        <v>417</v>
      </c>
      <c r="AA122">
        <v>2029</v>
      </c>
      <c r="AB122">
        <v>408</v>
      </c>
      <c r="AC122">
        <v>2038</v>
      </c>
      <c r="AE122">
        <f>HLOOKUP(Calc!$Y$8,look1,Sunrise_set!A122+2)</f>
        <v>408</v>
      </c>
      <c r="AF122">
        <f>HLOOKUP(Calc!$Z$8,look1,Sunrise_set!A122+2)</f>
        <v>2038</v>
      </c>
    </row>
    <row r="123" spans="1:32" x14ac:dyDescent="0.3">
      <c r="A123">
        <v>121</v>
      </c>
      <c r="B123">
        <v>415</v>
      </c>
      <c r="C123">
        <v>1951</v>
      </c>
      <c r="D123">
        <v>420</v>
      </c>
      <c r="E123">
        <v>2001</v>
      </c>
      <c r="F123">
        <v>422</v>
      </c>
      <c r="G123">
        <v>1951</v>
      </c>
      <c r="H123">
        <v>427</v>
      </c>
      <c r="I123">
        <v>2012</v>
      </c>
      <c r="J123">
        <v>424</v>
      </c>
      <c r="K123">
        <v>2002</v>
      </c>
      <c r="L123">
        <v>412</v>
      </c>
      <c r="M123">
        <v>2012</v>
      </c>
      <c r="N123">
        <v>422</v>
      </c>
      <c r="O123">
        <v>2008</v>
      </c>
      <c r="P123">
        <v>428</v>
      </c>
      <c r="Q123">
        <v>1955</v>
      </c>
      <c r="R123">
        <v>422</v>
      </c>
      <c r="S123">
        <v>1948</v>
      </c>
      <c r="T123">
        <v>437</v>
      </c>
      <c r="U123">
        <v>2009</v>
      </c>
      <c r="V123">
        <v>438</v>
      </c>
      <c r="W123">
        <v>2002</v>
      </c>
      <c r="X123">
        <v>418</v>
      </c>
      <c r="Y123">
        <v>2007</v>
      </c>
      <c r="Z123">
        <v>418</v>
      </c>
      <c r="AA123">
        <v>2027</v>
      </c>
      <c r="AB123">
        <v>410</v>
      </c>
      <c r="AC123">
        <v>2035</v>
      </c>
      <c r="AE123">
        <f>HLOOKUP(Calc!$Y$8,look1,Sunrise_set!A123+2)</f>
        <v>410</v>
      </c>
      <c r="AF123">
        <f>HLOOKUP(Calc!$Z$8,look1,Sunrise_set!A123+2)</f>
        <v>2035</v>
      </c>
    </row>
    <row r="124" spans="1:32" x14ac:dyDescent="0.3">
      <c r="A124">
        <v>122</v>
      </c>
      <c r="B124">
        <v>417</v>
      </c>
      <c r="C124">
        <v>1949</v>
      </c>
      <c r="D124">
        <v>421</v>
      </c>
      <c r="E124">
        <v>2000</v>
      </c>
      <c r="F124">
        <v>423</v>
      </c>
      <c r="G124">
        <v>1950</v>
      </c>
      <c r="H124">
        <v>429</v>
      </c>
      <c r="I124">
        <v>2010</v>
      </c>
      <c r="J124">
        <v>426</v>
      </c>
      <c r="K124">
        <v>2000</v>
      </c>
      <c r="L124">
        <v>414</v>
      </c>
      <c r="M124">
        <v>2010</v>
      </c>
      <c r="N124">
        <v>423</v>
      </c>
      <c r="O124">
        <v>2006</v>
      </c>
      <c r="P124">
        <v>430</v>
      </c>
      <c r="Q124">
        <v>1954</v>
      </c>
      <c r="R124">
        <v>423</v>
      </c>
      <c r="S124">
        <v>1947</v>
      </c>
      <c r="T124">
        <v>439</v>
      </c>
      <c r="U124">
        <v>2008</v>
      </c>
      <c r="V124">
        <v>440</v>
      </c>
      <c r="W124">
        <v>2000</v>
      </c>
      <c r="X124">
        <v>419</v>
      </c>
      <c r="Y124">
        <v>2005</v>
      </c>
      <c r="Z124">
        <v>420</v>
      </c>
      <c r="AA124">
        <v>2025</v>
      </c>
      <c r="AB124">
        <v>412</v>
      </c>
      <c r="AC124">
        <v>2033</v>
      </c>
      <c r="AE124">
        <f>HLOOKUP(Calc!$Y$8,look1,Sunrise_set!A124+2)</f>
        <v>412</v>
      </c>
      <c r="AF124">
        <f>HLOOKUP(Calc!$Z$8,look1,Sunrise_set!A124+2)</f>
        <v>2033</v>
      </c>
    </row>
    <row r="125" spans="1:32" x14ac:dyDescent="0.3">
      <c r="A125">
        <v>123</v>
      </c>
      <c r="B125">
        <v>418</v>
      </c>
      <c r="C125">
        <v>1947</v>
      </c>
      <c r="D125">
        <v>423</v>
      </c>
      <c r="E125">
        <v>1958</v>
      </c>
      <c r="F125">
        <v>425</v>
      </c>
      <c r="G125">
        <v>1948</v>
      </c>
      <c r="H125">
        <v>431</v>
      </c>
      <c r="I125">
        <v>2009</v>
      </c>
      <c r="J125">
        <v>428</v>
      </c>
      <c r="K125">
        <v>1959</v>
      </c>
      <c r="L125">
        <v>416</v>
      </c>
      <c r="M125">
        <v>2008</v>
      </c>
      <c r="N125">
        <v>425</v>
      </c>
      <c r="O125">
        <v>2004</v>
      </c>
      <c r="P125">
        <v>431</v>
      </c>
      <c r="Q125">
        <v>1952</v>
      </c>
      <c r="R125">
        <v>424</v>
      </c>
      <c r="S125">
        <v>1945</v>
      </c>
      <c r="T125">
        <v>440</v>
      </c>
      <c r="U125">
        <v>2006</v>
      </c>
      <c r="V125">
        <v>441</v>
      </c>
      <c r="W125">
        <v>1959</v>
      </c>
      <c r="X125">
        <v>421</v>
      </c>
      <c r="Y125">
        <v>2003</v>
      </c>
      <c r="Z125">
        <v>422</v>
      </c>
      <c r="AA125">
        <v>2023</v>
      </c>
      <c r="AB125">
        <v>414</v>
      </c>
      <c r="AC125">
        <v>2031</v>
      </c>
      <c r="AE125">
        <f>HLOOKUP(Calc!$Y$8,look1,Sunrise_set!A125+2)</f>
        <v>414</v>
      </c>
      <c r="AF125">
        <f>HLOOKUP(Calc!$Z$8,look1,Sunrise_set!A125+2)</f>
        <v>2031</v>
      </c>
    </row>
    <row r="126" spans="1:32" x14ac:dyDescent="0.3">
      <c r="A126">
        <v>124</v>
      </c>
      <c r="B126">
        <v>420</v>
      </c>
      <c r="C126">
        <v>1946</v>
      </c>
      <c r="D126">
        <v>425</v>
      </c>
      <c r="E126">
        <v>1956</v>
      </c>
      <c r="F126">
        <v>426</v>
      </c>
      <c r="G126">
        <v>1946</v>
      </c>
      <c r="H126">
        <v>432</v>
      </c>
      <c r="I126">
        <v>2007</v>
      </c>
      <c r="J126">
        <v>429</v>
      </c>
      <c r="K126">
        <v>1957</v>
      </c>
      <c r="L126">
        <v>418</v>
      </c>
      <c r="M126">
        <v>2006</v>
      </c>
      <c r="N126">
        <v>427</v>
      </c>
      <c r="O126">
        <v>2003</v>
      </c>
      <c r="P126">
        <v>433</v>
      </c>
      <c r="Q126">
        <v>1951</v>
      </c>
      <c r="R126">
        <v>426</v>
      </c>
      <c r="S126">
        <v>1943</v>
      </c>
      <c r="T126">
        <v>442</v>
      </c>
      <c r="U126">
        <v>2004</v>
      </c>
      <c r="V126">
        <v>443</v>
      </c>
      <c r="W126">
        <v>1957</v>
      </c>
      <c r="X126">
        <v>423</v>
      </c>
      <c r="Y126">
        <v>2001</v>
      </c>
      <c r="Z126">
        <v>424</v>
      </c>
      <c r="AA126">
        <v>2021</v>
      </c>
      <c r="AB126">
        <v>416</v>
      </c>
      <c r="AC126">
        <v>2029</v>
      </c>
      <c r="AE126">
        <f>HLOOKUP(Calc!$Y$8,look1,Sunrise_set!A126+2)</f>
        <v>416</v>
      </c>
      <c r="AF126">
        <f>HLOOKUP(Calc!$Z$8,look1,Sunrise_set!A126+2)</f>
        <v>2029</v>
      </c>
    </row>
    <row r="127" spans="1:32" x14ac:dyDescent="0.3">
      <c r="A127">
        <v>125</v>
      </c>
      <c r="B127">
        <v>421</v>
      </c>
      <c r="C127">
        <v>1944</v>
      </c>
      <c r="D127">
        <v>426</v>
      </c>
      <c r="E127">
        <v>1954</v>
      </c>
      <c r="F127">
        <v>428</v>
      </c>
      <c r="G127">
        <v>1945</v>
      </c>
      <c r="H127">
        <v>434</v>
      </c>
      <c r="I127">
        <v>2005</v>
      </c>
      <c r="J127">
        <v>431</v>
      </c>
      <c r="K127">
        <v>1955</v>
      </c>
      <c r="L127">
        <v>419</v>
      </c>
      <c r="M127">
        <v>2004</v>
      </c>
      <c r="N127">
        <v>428</v>
      </c>
      <c r="O127">
        <v>2001</v>
      </c>
      <c r="P127">
        <v>434</v>
      </c>
      <c r="Q127">
        <v>1949</v>
      </c>
      <c r="R127">
        <v>427</v>
      </c>
      <c r="S127">
        <v>1942</v>
      </c>
      <c r="T127">
        <v>443</v>
      </c>
      <c r="U127">
        <v>2003</v>
      </c>
      <c r="V127">
        <v>444</v>
      </c>
      <c r="W127">
        <v>1955</v>
      </c>
      <c r="X127">
        <v>424</v>
      </c>
      <c r="Y127">
        <v>1959</v>
      </c>
      <c r="Z127">
        <v>426</v>
      </c>
      <c r="AA127">
        <v>2019</v>
      </c>
      <c r="AB127">
        <v>418</v>
      </c>
      <c r="AC127">
        <v>2027</v>
      </c>
      <c r="AE127">
        <f>HLOOKUP(Calc!$Y$8,look1,Sunrise_set!A127+2)</f>
        <v>418</v>
      </c>
      <c r="AF127">
        <f>HLOOKUP(Calc!$Z$8,look1,Sunrise_set!A127+2)</f>
        <v>2027</v>
      </c>
    </row>
    <row r="128" spans="1:32" x14ac:dyDescent="0.3">
      <c r="A128">
        <v>126</v>
      </c>
      <c r="B128">
        <v>423</v>
      </c>
      <c r="C128">
        <v>1942</v>
      </c>
      <c r="D128">
        <v>428</v>
      </c>
      <c r="E128">
        <v>1953</v>
      </c>
      <c r="F128">
        <v>429</v>
      </c>
      <c r="G128">
        <v>1943</v>
      </c>
      <c r="H128">
        <v>436</v>
      </c>
      <c r="I128">
        <v>2003</v>
      </c>
      <c r="J128">
        <v>432</v>
      </c>
      <c r="K128">
        <v>1953</v>
      </c>
      <c r="L128">
        <v>421</v>
      </c>
      <c r="M128">
        <v>2002</v>
      </c>
      <c r="N128">
        <v>430</v>
      </c>
      <c r="O128">
        <v>1959</v>
      </c>
      <c r="P128">
        <v>436</v>
      </c>
      <c r="Q128">
        <v>1947</v>
      </c>
      <c r="R128">
        <v>429</v>
      </c>
      <c r="S128">
        <v>1940</v>
      </c>
      <c r="T128">
        <v>445</v>
      </c>
      <c r="U128">
        <v>2001</v>
      </c>
      <c r="V128">
        <v>446</v>
      </c>
      <c r="W128">
        <v>1954</v>
      </c>
      <c r="X128">
        <v>426</v>
      </c>
      <c r="Y128">
        <v>1958</v>
      </c>
      <c r="Z128">
        <v>428</v>
      </c>
      <c r="AA128">
        <v>2017</v>
      </c>
      <c r="AB128">
        <v>420</v>
      </c>
      <c r="AC128">
        <v>2025</v>
      </c>
      <c r="AE128">
        <f>HLOOKUP(Calc!$Y$8,look1,Sunrise_set!A128+2)</f>
        <v>420</v>
      </c>
      <c r="AF128">
        <f>HLOOKUP(Calc!$Z$8,look1,Sunrise_set!A128+2)</f>
        <v>2025</v>
      </c>
    </row>
    <row r="129" spans="1:32" x14ac:dyDescent="0.3">
      <c r="A129">
        <v>127</v>
      </c>
      <c r="B129">
        <v>425</v>
      </c>
      <c r="C129">
        <v>1940</v>
      </c>
      <c r="D129">
        <v>430</v>
      </c>
      <c r="E129">
        <v>1951</v>
      </c>
      <c r="F129">
        <v>431</v>
      </c>
      <c r="G129">
        <v>1941</v>
      </c>
      <c r="H129">
        <v>437</v>
      </c>
      <c r="I129">
        <v>2001</v>
      </c>
      <c r="J129">
        <v>434</v>
      </c>
      <c r="K129">
        <v>1952</v>
      </c>
      <c r="L129">
        <v>423</v>
      </c>
      <c r="M129">
        <v>2000</v>
      </c>
      <c r="N129">
        <v>432</v>
      </c>
      <c r="O129">
        <v>1957</v>
      </c>
      <c r="P129">
        <v>437</v>
      </c>
      <c r="Q129">
        <v>1946</v>
      </c>
      <c r="R129">
        <v>431</v>
      </c>
      <c r="S129">
        <v>1938</v>
      </c>
      <c r="T129">
        <v>446</v>
      </c>
      <c r="U129">
        <v>1959</v>
      </c>
      <c r="V129">
        <v>447</v>
      </c>
      <c r="W129">
        <v>1952</v>
      </c>
      <c r="X129">
        <v>428</v>
      </c>
      <c r="Y129">
        <v>1956</v>
      </c>
      <c r="Z129">
        <v>430</v>
      </c>
      <c r="AA129">
        <v>2015</v>
      </c>
      <c r="AB129">
        <v>422</v>
      </c>
      <c r="AC129">
        <v>2022</v>
      </c>
      <c r="AE129">
        <f>HLOOKUP(Calc!$Y$8,look1,Sunrise_set!A129+2)</f>
        <v>422</v>
      </c>
      <c r="AF129">
        <f>HLOOKUP(Calc!$Z$8,look1,Sunrise_set!A129+2)</f>
        <v>2022</v>
      </c>
    </row>
    <row r="130" spans="1:32" x14ac:dyDescent="0.3">
      <c r="A130">
        <v>128</v>
      </c>
      <c r="B130">
        <v>426</v>
      </c>
      <c r="C130">
        <v>1939</v>
      </c>
      <c r="D130">
        <v>431</v>
      </c>
      <c r="E130">
        <v>1949</v>
      </c>
      <c r="F130">
        <v>433</v>
      </c>
      <c r="G130">
        <v>1940</v>
      </c>
      <c r="H130">
        <v>439</v>
      </c>
      <c r="I130">
        <v>1959</v>
      </c>
      <c r="J130">
        <v>436</v>
      </c>
      <c r="K130">
        <v>1950</v>
      </c>
      <c r="L130">
        <v>425</v>
      </c>
      <c r="M130">
        <v>1958</v>
      </c>
      <c r="N130">
        <v>433</v>
      </c>
      <c r="O130">
        <v>1955</v>
      </c>
      <c r="P130">
        <v>439</v>
      </c>
      <c r="Q130">
        <v>1944</v>
      </c>
      <c r="R130">
        <v>432</v>
      </c>
      <c r="S130">
        <v>1936</v>
      </c>
      <c r="T130">
        <v>448</v>
      </c>
      <c r="U130">
        <v>1957</v>
      </c>
      <c r="V130">
        <v>449</v>
      </c>
      <c r="W130">
        <v>1950</v>
      </c>
      <c r="X130">
        <v>429</v>
      </c>
      <c r="Y130">
        <v>1954</v>
      </c>
      <c r="Z130">
        <v>432</v>
      </c>
      <c r="AA130">
        <v>2013</v>
      </c>
      <c r="AB130">
        <v>424</v>
      </c>
      <c r="AC130">
        <v>2020</v>
      </c>
      <c r="AE130">
        <f>HLOOKUP(Calc!$Y$8,look1,Sunrise_set!A130+2)</f>
        <v>424</v>
      </c>
      <c r="AF130">
        <f>HLOOKUP(Calc!$Z$8,look1,Sunrise_set!A130+2)</f>
        <v>2020</v>
      </c>
    </row>
    <row r="131" spans="1:32" x14ac:dyDescent="0.3">
      <c r="A131">
        <v>129</v>
      </c>
      <c r="B131">
        <v>428</v>
      </c>
      <c r="C131">
        <v>1937</v>
      </c>
      <c r="D131">
        <v>433</v>
      </c>
      <c r="E131">
        <v>1947</v>
      </c>
      <c r="F131">
        <v>434</v>
      </c>
      <c r="G131">
        <v>1938</v>
      </c>
      <c r="H131">
        <v>441</v>
      </c>
      <c r="I131">
        <v>1957</v>
      </c>
      <c r="J131">
        <v>437</v>
      </c>
      <c r="K131">
        <v>1948</v>
      </c>
      <c r="L131">
        <v>427</v>
      </c>
      <c r="M131">
        <v>1956</v>
      </c>
      <c r="N131">
        <v>435</v>
      </c>
      <c r="O131">
        <v>1953</v>
      </c>
      <c r="P131">
        <v>440</v>
      </c>
      <c r="Q131">
        <v>1942</v>
      </c>
      <c r="R131">
        <v>434</v>
      </c>
      <c r="S131">
        <v>1935</v>
      </c>
      <c r="T131">
        <v>449</v>
      </c>
      <c r="U131">
        <v>1956</v>
      </c>
      <c r="V131">
        <v>450</v>
      </c>
      <c r="W131">
        <v>1949</v>
      </c>
      <c r="X131">
        <v>431</v>
      </c>
      <c r="Y131">
        <v>1952</v>
      </c>
      <c r="Z131">
        <v>433</v>
      </c>
      <c r="AA131">
        <v>2010</v>
      </c>
      <c r="AB131">
        <v>426</v>
      </c>
      <c r="AC131">
        <v>2018</v>
      </c>
      <c r="AE131">
        <f>HLOOKUP(Calc!$Y$8,look1,Sunrise_set!A131+2)</f>
        <v>426</v>
      </c>
      <c r="AF131">
        <f>HLOOKUP(Calc!$Z$8,look1,Sunrise_set!A131+2)</f>
        <v>2018</v>
      </c>
    </row>
    <row r="132" spans="1:32" x14ac:dyDescent="0.3">
      <c r="A132">
        <v>130</v>
      </c>
      <c r="B132">
        <v>429</v>
      </c>
      <c r="C132">
        <v>1935</v>
      </c>
      <c r="D132">
        <v>435</v>
      </c>
      <c r="E132">
        <v>1945</v>
      </c>
      <c r="F132">
        <v>436</v>
      </c>
      <c r="G132">
        <v>1936</v>
      </c>
      <c r="H132">
        <v>442</v>
      </c>
      <c r="I132">
        <v>1955</v>
      </c>
      <c r="J132">
        <v>439</v>
      </c>
      <c r="K132">
        <v>1946</v>
      </c>
      <c r="L132">
        <v>428</v>
      </c>
      <c r="M132">
        <v>1954</v>
      </c>
      <c r="N132">
        <v>437</v>
      </c>
      <c r="O132">
        <v>1951</v>
      </c>
      <c r="P132">
        <v>442</v>
      </c>
      <c r="Q132">
        <v>1940</v>
      </c>
      <c r="R132">
        <v>435</v>
      </c>
      <c r="S132">
        <v>1933</v>
      </c>
      <c r="T132">
        <v>451</v>
      </c>
      <c r="U132">
        <v>1954</v>
      </c>
      <c r="V132">
        <v>452</v>
      </c>
      <c r="W132">
        <v>1947</v>
      </c>
      <c r="X132">
        <v>433</v>
      </c>
      <c r="Y132">
        <v>1950</v>
      </c>
      <c r="Z132">
        <v>435</v>
      </c>
      <c r="AA132">
        <v>2008</v>
      </c>
      <c r="AB132">
        <v>428</v>
      </c>
      <c r="AC132">
        <v>2015</v>
      </c>
      <c r="AE132">
        <f>HLOOKUP(Calc!$Y$8,look1,Sunrise_set!A132+2)</f>
        <v>428</v>
      </c>
      <c r="AF132">
        <f>HLOOKUP(Calc!$Z$8,look1,Sunrise_set!A132+2)</f>
        <v>2015</v>
      </c>
    </row>
    <row r="133" spans="1:32" x14ac:dyDescent="0.3">
      <c r="A133">
        <v>131</v>
      </c>
      <c r="B133">
        <v>431</v>
      </c>
      <c r="C133">
        <v>1933</v>
      </c>
      <c r="D133">
        <v>436</v>
      </c>
      <c r="E133">
        <v>1943</v>
      </c>
      <c r="F133">
        <v>437</v>
      </c>
      <c r="G133">
        <v>1934</v>
      </c>
      <c r="H133">
        <v>444</v>
      </c>
      <c r="I133">
        <v>1953</v>
      </c>
      <c r="J133">
        <v>440</v>
      </c>
      <c r="K133">
        <v>1944</v>
      </c>
      <c r="L133">
        <v>430</v>
      </c>
      <c r="M133">
        <v>1952</v>
      </c>
      <c r="N133">
        <v>439</v>
      </c>
      <c r="O133">
        <v>1949</v>
      </c>
      <c r="P133">
        <v>443</v>
      </c>
      <c r="Q133">
        <v>1938</v>
      </c>
      <c r="R133">
        <v>437</v>
      </c>
      <c r="S133">
        <v>1931</v>
      </c>
      <c r="T133">
        <v>453</v>
      </c>
      <c r="U133">
        <v>1952</v>
      </c>
      <c r="V133">
        <v>453</v>
      </c>
      <c r="W133">
        <v>1945</v>
      </c>
      <c r="X133">
        <v>435</v>
      </c>
      <c r="Y133">
        <v>1948</v>
      </c>
      <c r="Z133">
        <v>437</v>
      </c>
      <c r="AA133">
        <v>2006</v>
      </c>
      <c r="AB133">
        <v>430</v>
      </c>
      <c r="AC133">
        <v>2013</v>
      </c>
      <c r="AE133">
        <f>HLOOKUP(Calc!$Y$8,look1,Sunrise_set!A133+2)</f>
        <v>430</v>
      </c>
      <c r="AF133">
        <f>HLOOKUP(Calc!$Z$8,look1,Sunrise_set!A133+2)</f>
        <v>2013</v>
      </c>
    </row>
    <row r="134" spans="1:32" x14ac:dyDescent="0.3">
      <c r="A134">
        <v>132</v>
      </c>
      <c r="B134">
        <v>433</v>
      </c>
      <c r="C134">
        <v>1931</v>
      </c>
      <c r="D134">
        <v>438</v>
      </c>
      <c r="E134">
        <v>1941</v>
      </c>
      <c r="F134">
        <v>439</v>
      </c>
      <c r="G134">
        <v>1932</v>
      </c>
      <c r="H134">
        <v>446</v>
      </c>
      <c r="I134">
        <v>1951</v>
      </c>
      <c r="J134">
        <v>442</v>
      </c>
      <c r="K134">
        <v>1942</v>
      </c>
      <c r="L134">
        <v>432</v>
      </c>
      <c r="M134">
        <v>1950</v>
      </c>
      <c r="N134">
        <v>440</v>
      </c>
      <c r="O134">
        <v>1947</v>
      </c>
      <c r="P134">
        <v>445</v>
      </c>
      <c r="Q134">
        <v>1936</v>
      </c>
      <c r="R134">
        <v>438</v>
      </c>
      <c r="S134">
        <v>1929</v>
      </c>
      <c r="T134">
        <v>454</v>
      </c>
      <c r="U134">
        <v>1950</v>
      </c>
      <c r="V134">
        <v>455</v>
      </c>
      <c r="W134">
        <v>1943</v>
      </c>
      <c r="X134">
        <v>436</v>
      </c>
      <c r="Y134">
        <v>1946</v>
      </c>
      <c r="Z134">
        <v>439</v>
      </c>
      <c r="AA134">
        <v>2004</v>
      </c>
      <c r="AB134">
        <v>432</v>
      </c>
      <c r="AC134">
        <v>2011</v>
      </c>
      <c r="AE134">
        <f>HLOOKUP(Calc!$Y$8,look1,Sunrise_set!A134+2)</f>
        <v>432</v>
      </c>
      <c r="AF134">
        <f>HLOOKUP(Calc!$Z$8,look1,Sunrise_set!A134+2)</f>
        <v>2011</v>
      </c>
    </row>
    <row r="135" spans="1:32" x14ac:dyDescent="0.3">
      <c r="A135">
        <v>133</v>
      </c>
      <c r="B135">
        <v>434</v>
      </c>
      <c r="C135">
        <v>1929</v>
      </c>
      <c r="D135">
        <v>440</v>
      </c>
      <c r="E135">
        <v>1939</v>
      </c>
      <c r="F135">
        <v>440</v>
      </c>
      <c r="G135">
        <v>1930</v>
      </c>
      <c r="H135">
        <v>448</v>
      </c>
      <c r="I135">
        <v>1949</v>
      </c>
      <c r="J135">
        <v>444</v>
      </c>
      <c r="K135">
        <v>1940</v>
      </c>
      <c r="L135">
        <v>434</v>
      </c>
      <c r="M135">
        <v>1948</v>
      </c>
      <c r="N135">
        <v>442</v>
      </c>
      <c r="O135">
        <v>1945</v>
      </c>
      <c r="P135">
        <v>446</v>
      </c>
      <c r="Q135">
        <v>1935</v>
      </c>
      <c r="R135">
        <v>440</v>
      </c>
      <c r="S135">
        <v>1927</v>
      </c>
      <c r="T135">
        <v>456</v>
      </c>
      <c r="U135">
        <v>1948</v>
      </c>
      <c r="V135">
        <v>456</v>
      </c>
      <c r="W135">
        <v>1941</v>
      </c>
      <c r="X135">
        <v>438</v>
      </c>
      <c r="Y135">
        <v>1944</v>
      </c>
      <c r="Z135">
        <v>441</v>
      </c>
      <c r="AA135">
        <v>2002</v>
      </c>
      <c r="AB135">
        <v>435</v>
      </c>
      <c r="AC135">
        <v>2008</v>
      </c>
      <c r="AE135">
        <f>HLOOKUP(Calc!$Y$8,look1,Sunrise_set!A135+2)</f>
        <v>435</v>
      </c>
      <c r="AF135">
        <f>HLOOKUP(Calc!$Z$8,look1,Sunrise_set!A135+2)</f>
        <v>2008</v>
      </c>
    </row>
    <row r="136" spans="1:32" x14ac:dyDescent="0.3">
      <c r="A136">
        <v>134</v>
      </c>
      <c r="B136">
        <v>436</v>
      </c>
      <c r="C136">
        <v>1927</v>
      </c>
      <c r="D136">
        <v>441</v>
      </c>
      <c r="E136">
        <v>1937</v>
      </c>
      <c r="F136">
        <v>442</v>
      </c>
      <c r="G136">
        <v>1928</v>
      </c>
      <c r="H136">
        <v>449</v>
      </c>
      <c r="I136">
        <v>1947</v>
      </c>
      <c r="J136">
        <v>445</v>
      </c>
      <c r="K136">
        <v>1938</v>
      </c>
      <c r="L136">
        <v>436</v>
      </c>
      <c r="M136">
        <v>1945</v>
      </c>
      <c r="N136">
        <v>444</v>
      </c>
      <c r="O136">
        <v>1943</v>
      </c>
      <c r="P136">
        <v>448</v>
      </c>
      <c r="Q136">
        <v>1933</v>
      </c>
      <c r="R136">
        <v>441</v>
      </c>
      <c r="S136">
        <v>1925</v>
      </c>
      <c r="T136">
        <v>457</v>
      </c>
      <c r="U136">
        <v>1946</v>
      </c>
      <c r="V136">
        <v>458</v>
      </c>
      <c r="W136">
        <v>1939</v>
      </c>
      <c r="X136">
        <v>440</v>
      </c>
      <c r="Y136">
        <v>1941</v>
      </c>
      <c r="Z136">
        <v>443</v>
      </c>
      <c r="AA136">
        <v>1959</v>
      </c>
      <c r="AB136">
        <v>437</v>
      </c>
      <c r="AC136">
        <v>2006</v>
      </c>
      <c r="AE136">
        <f>HLOOKUP(Calc!$Y$8,look1,Sunrise_set!A136+2)</f>
        <v>437</v>
      </c>
      <c r="AF136">
        <f>HLOOKUP(Calc!$Z$8,look1,Sunrise_set!A136+2)</f>
        <v>2006</v>
      </c>
    </row>
    <row r="137" spans="1:32" x14ac:dyDescent="0.3">
      <c r="A137">
        <v>135</v>
      </c>
      <c r="B137">
        <v>438</v>
      </c>
      <c r="C137">
        <v>1925</v>
      </c>
      <c r="D137">
        <v>443</v>
      </c>
      <c r="E137">
        <v>1935</v>
      </c>
      <c r="F137">
        <v>443</v>
      </c>
      <c r="G137">
        <v>1926</v>
      </c>
      <c r="H137">
        <v>451</v>
      </c>
      <c r="I137">
        <v>1945</v>
      </c>
      <c r="J137">
        <v>447</v>
      </c>
      <c r="K137">
        <v>1936</v>
      </c>
      <c r="L137">
        <v>438</v>
      </c>
      <c r="M137">
        <v>1943</v>
      </c>
      <c r="N137">
        <v>446</v>
      </c>
      <c r="O137">
        <v>1941</v>
      </c>
      <c r="P137">
        <v>450</v>
      </c>
      <c r="Q137">
        <v>1931</v>
      </c>
      <c r="R137">
        <v>443</v>
      </c>
      <c r="S137">
        <v>1924</v>
      </c>
      <c r="T137">
        <v>459</v>
      </c>
      <c r="U137">
        <v>1944</v>
      </c>
      <c r="V137">
        <v>459</v>
      </c>
      <c r="W137">
        <v>1938</v>
      </c>
      <c r="X137">
        <v>442</v>
      </c>
      <c r="Y137">
        <v>1939</v>
      </c>
      <c r="Z137">
        <v>445</v>
      </c>
      <c r="AA137">
        <v>1957</v>
      </c>
      <c r="AB137">
        <v>439</v>
      </c>
      <c r="AC137">
        <v>2003</v>
      </c>
      <c r="AE137">
        <f>HLOOKUP(Calc!$Y$8,look1,Sunrise_set!A137+2)</f>
        <v>439</v>
      </c>
      <c r="AF137">
        <f>HLOOKUP(Calc!$Z$8,look1,Sunrise_set!A137+2)</f>
        <v>2003</v>
      </c>
    </row>
    <row r="138" spans="1:32" x14ac:dyDescent="0.3">
      <c r="A138">
        <v>136</v>
      </c>
      <c r="B138">
        <v>439</v>
      </c>
      <c r="C138">
        <v>1923</v>
      </c>
      <c r="D138">
        <v>445</v>
      </c>
      <c r="E138">
        <v>1933</v>
      </c>
      <c r="F138">
        <v>445</v>
      </c>
      <c r="G138">
        <v>1924</v>
      </c>
      <c r="H138">
        <v>453</v>
      </c>
      <c r="I138">
        <v>1943</v>
      </c>
      <c r="J138">
        <v>449</v>
      </c>
      <c r="K138">
        <v>1934</v>
      </c>
      <c r="L138">
        <v>440</v>
      </c>
      <c r="M138">
        <v>1941</v>
      </c>
      <c r="N138">
        <v>447</v>
      </c>
      <c r="O138">
        <v>1939</v>
      </c>
      <c r="P138">
        <v>451</v>
      </c>
      <c r="Q138">
        <v>1929</v>
      </c>
      <c r="R138">
        <v>444</v>
      </c>
      <c r="S138">
        <v>1922</v>
      </c>
      <c r="T138">
        <v>501</v>
      </c>
      <c r="U138">
        <v>1942</v>
      </c>
      <c r="V138">
        <v>501</v>
      </c>
      <c r="W138">
        <v>1936</v>
      </c>
      <c r="X138">
        <v>443</v>
      </c>
      <c r="Y138">
        <v>1937</v>
      </c>
      <c r="Z138">
        <v>447</v>
      </c>
      <c r="AA138">
        <v>1955</v>
      </c>
      <c r="AB138">
        <v>441</v>
      </c>
      <c r="AC138">
        <v>2001</v>
      </c>
      <c r="AE138">
        <f>HLOOKUP(Calc!$Y$8,look1,Sunrise_set!A138+2)</f>
        <v>441</v>
      </c>
      <c r="AF138">
        <f>HLOOKUP(Calc!$Z$8,look1,Sunrise_set!A138+2)</f>
        <v>2001</v>
      </c>
    </row>
    <row r="139" spans="1:32" x14ac:dyDescent="0.3">
      <c r="A139">
        <v>137</v>
      </c>
      <c r="B139">
        <v>441</v>
      </c>
      <c r="C139">
        <v>1921</v>
      </c>
      <c r="D139">
        <v>446</v>
      </c>
      <c r="E139">
        <v>1931</v>
      </c>
      <c r="F139">
        <v>447</v>
      </c>
      <c r="G139">
        <v>1922</v>
      </c>
      <c r="H139">
        <v>454</v>
      </c>
      <c r="I139">
        <v>1941</v>
      </c>
      <c r="J139">
        <v>450</v>
      </c>
      <c r="K139">
        <v>1932</v>
      </c>
      <c r="L139">
        <v>441</v>
      </c>
      <c r="M139">
        <v>1939</v>
      </c>
      <c r="N139">
        <v>449</v>
      </c>
      <c r="O139">
        <v>1937</v>
      </c>
      <c r="P139">
        <v>453</v>
      </c>
      <c r="Q139">
        <v>1927</v>
      </c>
      <c r="R139">
        <v>446</v>
      </c>
      <c r="S139">
        <v>1920</v>
      </c>
      <c r="T139">
        <v>502</v>
      </c>
      <c r="U139">
        <v>1940</v>
      </c>
      <c r="V139">
        <v>502</v>
      </c>
      <c r="W139">
        <v>1934</v>
      </c>
      <c r="X139">
        <v>445</v>
      </c>
      <c r="Y139">
        <v>1935</v>
      </c>
      <c r="Z139">
        <v>449</v>
      </c>
      <c r="AA139">
        <v>1952</v>
      </c>
      <c r="AB139">
        <v>443</v>
      </c>
      <c r="AC139">
        <v>1958</v>
      </c>
      <c r="AE139">
        <f>HLOOKUP(Calc!$Y$8,look1,Sunrise_set!A139+2)</f>
        <v>443</v>
      </c>
      <c r="AF139">
        <f>HLOOKUP(Calc!$Z$8,look1,Sunrise_set!A139+2)</f>
        <v>1958</v>
      </c>
    </row>
    <row r="140" spans="1:32" x14ac:dyDescent="0.3">
      <c r="A140">
        <v>138</v>
      </c>
      <c r="B140">
        <v>443</v>
      </c>
      <c r="C140">
        <v>1919</v>
      </c>
      <c r="D140">
        <v>448</v>
      </c>
      <c r="E140">
        <v>1929</v>
      </c>
      <c r="F140">
        <v>448</v>
      </c>
      <c r="G140">
        <v>1920</v>
      </c>
      <c r="H140">
        <v>456</v>
      </c>
      <c r="I140">
        <v>1939</v>
      </c>
      <c r="J140">
        <v>452</v>
      </c>
      <c r="K140">
        <v>1930</v>
      </c>
      <c r="L140">
        <v>443</v>
      </c>
      <c r="M140">
        <v>1936</v>
      </c>
      <c r="N140">
        <v>451</v>
      </c>
      <c r="O140">
        <v>1934</v>
      </c>
      <c r="P140">
        <v>454</v>
      </c>
      <c r="Q140">
        <v>1925</v>
      </c>
      <c r="R140">
        <v>447</v>
      </c>
      <c r="S140">
        <v>1918</v>
      </c>
      <c r="T140">
        <v>504</v>
      </c>
      <c r="U140">
        <v>1938</v>
      </c>
      <c r="V140">
        <v>504</v>
      </c>
      <c r="W140">
        <v>1932</v>
      </c>
      <c r="X140">
        <v>447</v>
      </c>
      <c r="Y140">
        <v>1933</v>
      </c>
      <c r="Z140">
        <v>451</v>
      </c>
      <c r="AA140">
        <v>1950</v>
      </c>
      <c r="AB140">
        <v>445</v>
      </c>
      <c r="AC140">
        <v>1956</v>
      </c>
      <c r="AE140">
        <f>HLOOKUP(Calc!$Y$8,look1,Sunrise_set!A140+2)</f>
        <v>445</v>
      </c>
      <c r="AF140">
        <f>HLOOKUP(Calc!$Z$8,look1,Sunrise_set!A140+2)</f>
        <v>1956</v>
      </c>
    </row>
    <row r="141" spans="1:32" x14ac:dyDescent="0.3">
      <c r="A141">
        <v>139</v>
      </c>
      <c r="B141">
        <v>444</v>
      </c>
      <c r="C141">
        <v>1917</v>
      </c>
      <c r="D141">
        <v>450</v>
      </c>
      <c r="E141">
        <v>1926</v>
      </c>
      <c r="F141">
        <v>450</v>
      </c>
      <c r="G141">
        <v>1918</v>
      </c>
      <c r="H141">
        <v>458</v>
      </c>
      <c r="I141">
        <v>1937</v>
      </c>
      <c r="J141">
        <v>454</v>
      </c>
      <c r="K141">
        <v>1928</v>
      </c>
      <c r="L141">
        <v>445</v>
      </c>
      <c r="M141">
        <v>1934</v>
      </c>
      <c r="N141">
        <v>452</v>
      </c>
      <c r="O141">
        <v>1932</v>
      </c>
      <c r="P141">
        <v>456</v>
      </c>
      <c r="Q141">
        <v>1923</v>
      </c>
      <c r="R141">
        <v>449</v>
      </c>
      <c r="S141">
        <v>1916</v>
      </c>
      <c r="T141">
        <v>505</v>
      </c>
      <c r="U141">
        <v>1936</v>
      </c>
      <c r="V141">
        <v>505</v>
      </c>
      <c r="W141">
        <v>1930</v>
      </c>
      <c r="X141">
        <v>449</v>
      </c>
      <c r="Y141">
        <v>1931</v>
      </c>
      <c r="Z141">
        <v>453</v>
      </c>
      <c r="AA141">
        <v>1948</v>
      </c>
      <c r="AB141">
        <v>447</v>
      </c>
      <c r="AC141">
        <v>1953</v>
      </c>
      <c r="AE141">
        <f>HLOOKUP(Calc!$Y$8,look1,Sunrise_set!A141+2)</f>
        <v>447</v>
      </c>
      <c r="AF141">
        <f>HLOOKUP(Calc!$Z$8,look1,Sunrise_set!A141+2)</f>
        <v>1953</v>
      </c>
    </row>
    <row r="142" spans="1:32" x14ac:dyDescent="0.3">
      <c r="A142">
        <v>140</v>
      </c>
      <c r="B142">
        <v>446</v>
      </c>
      <c r="C142">
        <v>1915</v>
      </c>
      <c r="D142">
        <v>451</v>
      </c>
      <c r="E142">
        <v>1924</v>
      </c>
      <c r="F142">
        <v>451</v>
      </c>
      <c r="G142">
        <v>1916</v>
      </c>
      <c r="H142">
        <v>500</v>
      </c>
      <c r="I142">
        <v>1935</v>
      </c>
      <c r="J142">
        <v>455</v>
      </c>
      <c r="K142">
        <v>1926</v>
      </c>
      <c r="L142">
        <v>447</v>
      </c>
      <c r="M142">
        <v>1932</v>
      </c>
      <c r="N142">
        <v>454</v>
      </c>
      <c r="O142">
        <v>1930</v>
      </c>
      <c r="P142">
        <v>457</v>
      </c>
      <c r="Q142">
        <v>1921</v>
      </c>
      <c r="R142">
        <v>451</v>
      </c>
      <c r="S142">
        <v>1914</v>
      </c>
      <c r="T142">
        <v>507</v>
      </c>
      <c r="U142">
        <v>1934</v>
      </c>
      <c r="V142">
        <v>507</v>
      </c>
      <c r="W142">
        <v>1928</v>
      </c>
      <c r="X142">
        <v>451</v>
      </c>
      <c r="Y142">
        <v>1928</v>
      </c>
      <c r="Z142">
        <v>455</v>
      </c>
      <c r="AA142">
        <v>1945</v>
      </c>
      <c r="AB142">
        <v>449</v>
      </c>
      <c r="AC142">
        <v>1951</v>
      </c>
      <c r="AE142">
        <f>HLOOKUP(Calc!$Y$8,look1,Sunrise_set!A142+2)</f>
        <v>449</v>
      </c>
      <c r="AF142">
        <f>HLOOKUP(Calc!$Z$8,look1,Sunrise_set!A142+2)</f>
        <v>1951</v>
      </c>
    </row>
    <row r="143" spans="1:32" x14ac:dyDescent="0.3">
      <c r="A143">
        <v>141</v>
      </c>
      <c r="B143">
        <v>447</v>
      </c>
      <c r="C143">
        <v>1913</v>
      </c>
      <c r="D143">
        <v>453</v>
      </c>
      <c r="E143">
        <v>1922</v>
      </c>
      <c r="F143">
        <v>453</v>
      </c>
      <c r="G143">
        <v>1914</v>
      </c>
      <c r="H143">
        <v>501</v>
      </c>
      <c r="I143">
        <v>1932</v>
      </c>
      <c r="J143">
        <v>457</v>
      </c>
      <c r="K143">
        <v>1924</v>
      </c>
      <c r="L143">
        <v>449</v>
      </c>
      <c r="M143">
        <v>1930</v>
      </c>
      <c r="N143">
        <v>456</v>
      </c>
      <c r="O143">
        <v>1928</v>
      </c>
      <c r="P143">
        <v>459</v>
      </c>
      <c r="Q143">
        <v>1919</v>
      </c>
      <c r="R143">
        <v>452</v>
      </c>
      <c r="S143">
        <v>1912</v>
      </c>
      <c r="T143">
        <v>509</v>
      </c>
      <c r="U143">
        <v>1932</v>
      </c>
      <c r="V143">
        <v>508</v>
      </c>
      <c r="W143">
        <v>1926</v>
      </c>
      <c r="X143">
        <v>452</v>
      </c>
      <c r="Y143">
        <v>1926</v>
      </c>
      <c r="Z143">
        <v>457</v>
      </c>
      <c r="AA143">
        <v>1943</v>
      </c>
      <c r="AB143">
        <v>451</v>
      </c>
      <c r="AC143">
        <v>1948</v>
      </c>
      <c r="AE143">
        <f>HLOOKUP(Calc!$Y$8,look1,Sunrise_set!A143+2)</f>
        <v>451</v>
      </c>
      <c r="AF143">
        <f>HLOOKUP(Calc!$Z$8,look1,Sunrise_set!A143+2)</f>
        <v>1948</v>
      </c>
    </row>
    <row r="144" spans="1:32" x14ac:dyDescent="0.3">
      <c r="A144">
        <v>142</v>
      </c>
      <c r="B144">
        <v>449</v>
      </c>
      <c r="C144">
        <v>1911</v>
      </c>
      <c r="D144">
        <v>455</v>
      </c>
      <c r="E144">
        <v>1920</v>
      </c>
      <c r="F144">
        <v>455</v>
      </c>
      <c r="G144">
        <v>1912</v>
      </c>
      <c r="H144">
        <v>503</v>
      </c>
      <c r="I144">
        <v>1930</v>
      </c>
      <c r="J144">
        <v>459</v>
      </c>
      <c r="K144">
        <v>1921</v>
      </c>
      <c r="L144">
        <v>451</v>
      </c>
      <c r="M144">
        <v>1927</v>
      </c>
      <c r="N144">
        <v>458</v>
      </c>
      <c r="O144">
        <v>1926</v>
      </c>
      <c r="P144">
        <v>500</v>
      </c>
      <c r="Q144">
        <v>1917</v>
      </c>
      <c r="R144">
        <v>454</v>
      </c>
      <c r="S144">
        <v>1910</v>
      </c>
      <c r="T144">
        <v>510</v>
      </c>
      <c r="U144">
        <v>1930</v>
      </c>
      <c r="V144">
        <v>510</v>
      </c>
      <c r="W144">
        <v>1924</v>
      </c>
      <c r="X144">
        <v>454</v>
      </c>
      <c r="Y144">
        <v>1924</v>
      </c>
      <c r="Z144">
        <v>459</v>
      </c>
      <c r="AA144">
        <v>1940</v>
      </c>
      <c r="AB144">
        <v>453</v>
      </c>
      <c r="AC144">
        <v>1945</v>
      </c>
      <c r="AE144">
        <f>HLOOKUP(Calc!$Y$8,look1,Sunrise_set!A144+2)</f>
        <v>453</v>
      </c>
      <c r="AF144">
        <f>HLOOKUP(Calc!$Z$8,look1,Sunrise_set!A144+2)</f>
        <v>1945</v>
      </c>
    </row>
    <row r="145" spans="1:32" x14ac:dyDescent="0.3">
      <c r="A145">
        <v>143</v>
      </c>
      <c r="B145">
        <v>451</v>
      </c>
      <c r="C145">
        <v>1908</v>
      </c>
      <c r="D145">
        <v>456</v>
      </c>
      <c r="E145">
        <v>1918</v>
      </c>
      <c r="F145">
        <v>456</v>
      </c>
      <c r="G145">
        <v>1910</v>
      </c>
      <c r="H145">
        <v>505</v>
      </c>
      <c r="I145">
        <v>1928</v>
      </c>
      <c r="J145">
        <v>500</v>
      </c>
      <c r="K145">
        <v>1919</v>
      </c>
      <c r="L145">
        <v>453</v>
      </c>
      <c r="M145">
        <v>1925</v>
      </c>
      <c r="N145">
        <v>459</v>
      </c>
      <c r="O145">
        <v>1923</v>
      </c>
      <c r="P145">
        <v>502</v>
      </c>
      <c r="Q145">
        <v>1915</v>
      </c>
      <c r="R145">
        <v>455</v>
      </c>
      <c r="S145">
        <v>1908</v>
      </c>
      <c r="T145">
        <v>512</v>
      </c>
      <c r="U145">
        <v>1928</v>
      </c>
      <c r="V145">
        <v>511</v>
      </c>
      <c r="W145">
        <v>1922</v>
      </c>
      <c r="X145">
        <v>456</v>
      </c>
      <c r="Y145">
        <v>1922</v>
      </c>
      <c r="Z145">
        <v>501</v>
      </c>
      <c r="AA145">
        <v>1938</v>
      </c>
      <c r="AB145">
        <v>456</v>
      </c>
      <c r="AC145">
        <v>1943</v>
      </c>
      <c r="AE145">
        <f>HLOOKUP(Calc!$Y$8,look1,Sunrise_set!A145+2)</f>
        <v>456</v>
      </c>
      <c r="AF145">
        <f>HLOOKUP(Calc!$Z$8,look1,Sunrise_set!A145+2)</f>
        <v>1943</v>
      </c>
    </row>
    <row r="146" spans="1:32" x14ac:dyDescent="0.3">
      <c r="A146">
        <v>144</v>
      </c>
      <c r="B146">
        <v>452</v>
      </c>
      <c r="C146">
        <v>1906</v>
      </c>
      <c r="D146">
        <v>458</v>
      </c>
      <c r="E146">
        <v>1916</v>
      </c>
      <c r="F146">
        <v>458</v>
      </c>
      <c r="G146">
        <v>1908</v>
      </c>
      <c r="H146">
        <v>507</v>
      </c>
      <c r="I146">
        <v>1926</v>
      </c>
      <c r="J146">
        <v>502</v>
      </c>
      <c r="K146">
        <v>1917</v>
      </c>
      <c r="L146">
        <v>455</v>
      </c>
      <c r="M146">
        <v>1922</v>
      </c>
      <c r="N146">
        <v>501</v>
      </c>
      <c r="O146">
        <v>1921</v>
      </c>
      <c r="P146">
        <v>504</v>
      </c>
      <c r="Q146">
        <v>1913</v>
      </c>
      <c r="R146">
        <v>457</v>
      </c>
      <c r="S146">
        <v>1905</v>
      </c>
      <c r="T146">
        <v>513</v>
      </c>
      <c r="U146">
        <v>1925</v>
      </c>
      <c r="V146">
        <v>513</v>
      </c>
      <c r="W146">
        <v>1920</v>
      </c>
      <c r="X146">
        <v>458</v>
      </c>
      <c r="Y146">
        <v>1919</v>
      </c>
      <c r="Z146">
        <v>503</v>
      </c>
      <c r="AA146">
        <v>1936</v>
      </c>
      <c r="AB146">
        <v>458</v>
      </c>
      <c r="AC146">
        <v>1940</v>
      </c>
      <c r="AE146">
        <f>HLOOKUP(Calc!$Y$8,look1,Sunrise_set!A146+2)</f>
        <v>458</v>
      </c>
      <c r="AF146">
        <f>HLOOKUP(Calc!$Z$8,look1,Sunrise_set!A146+2)</f>
        <v>1940</v>
      </c>
    </row>
    <row r="147" spans="1:32" x14ac:dyDescent="0.3">
      <c r="A147">
        <v>145</v>
      </c>
      <c r="B147">
        <v>454</v>
      </c>
      <c r="C147">
        <v>1904</v>
      </c>
      <c r="D147">
        <v>500</v>
      </c>
      <c r="E147">
        <v>1913</v>
      </c>
      <c r="F147">
        <v>459</v>
      </c>
      <c r="G147">
        <v>1906</v>
      </c>
      <c r="H147">
        <v>508</v>
      </c>
      <c r="I147">
        <v>1923</v>
      </c>
      <c r="J147">
        <v>504</v>
      </c>
      <c r="K147">
        <v>1915</v>
      </c>
      <c r="L147">
        <v>456</v>
      </c>
      <c r="M147">
        <v>1920</v>
      </c>
      <c r="N147">
        <v>503</v>
      </c>
      <c r="O147">
        <v>1919</v>
      </c>
      <c r="P147">
        <v>505</v>
      </c>
      <c r="Q147">
        <v>1910</v>
      </c>
      <c r="R147">
        <v>458</v>
      </c>
      <c r="S147">
        <v>1903</v>
      </c>
      <c r="T147">
        <v>515</v>
      </c>
      <c r="U147">
        <v>1923</v>
      </c>
      <c r="V147">
        <v>514</v>
      </c>
      <c r="W147">
        <v>1918</v>
      </c>
      <c r="X147">
        <v>459</v>
      </c>
      <c r="Y147">
        <v>1917</v>
      </c>
      <c r="Z147">
        <v>504</v>
      </c>
      <c r="AA147">
        <v>1933</v>
      </c>
      <c r="AB147">
        <v>500</v>
      </c>
      <c r="AC147">
        <v>1938</v>
      </c>
      <c r="AE147">
        <f>HLOOKUP(Calc!$Y$8,look1,Sunrise_set!A147+2)</f>
        <v>500</v>
      </c>
      <c r="AF147">
        <f>HLOOKUP(Calc!$Z$8,look1,Sunrise_set!A147+2)</f>
        <v>1938</v>
      </c>
    </row>
    <row r="148" spans="1:32" x14ac:dyDescent="0.3">
      <c r="A148">
        <v>146</v>
      </c>
      <c r="B148">
        <v>456</v>
      </c>
      <c r="C148">
        <v>1902</v>
      </c>
      <c r="D148">
        <v>502</v>
      </c>
      <c r="E148">
        <v>1911</v>
      </c>
      <c r="F148">
        <v>501</v>
      </c>
      <c r="G148">
        <v>1904</v>
      </c>
      <c r="H148">
        <v>510</v>
      </c>
      <c r="I148">
        <v>1921</v>
      </c>
      <c r="J148">
        <v>505</v>
      </c>
      <c r="K148">
        <v>1913</v>
      </c>
      <c r="L148">
        <v>458</v>
      </c>
      <c r="M148">
        <v>1918</v>
      </c>
      <c r="N148">
        <v>505</v>
      </c>
      <c r="O148">
        <v>1917</v>
      </c>
      <c r="P148">
        <v>507</v>
      </c>
      <c r="Q148">
        <v>1908</v>
      </c>
      <c r="R148">
        <v>500</v>
      </c>
      <c r="S148">
        <v>1901</v>
      </c>
      <c r="T148">
        <v>517</v>
      </c>
      <c r="U148">
        <v>1921</v>
      </c>
      <c r="V148">
        <v>516</v>
      </c>
      <c r="W148">
        <v>1916</v>
      </c>
      <c r="X148">
        <v>501</v>
      </c>
      <c r="Y148">
        <v>1915</v>
      </c>
      <c r="Z148">
        <v>506</v>
      </c>
      <c r="AA148">
        <v>1931</v>
      </c>
      <c r="AB148">
        <v>502</v>
      </c>
      <c r="AC148">
        <v>1935</v>
      </c>
      <c r="AE148">
        <f>HLOOKUP(Calc!$Y$8,look1,Sunrise_set!A148+2)</f>
        <v>502</v>
      </c>
      <c r="AF148">
        <f>HLOOKUP(Calc!$Z$8,look1,Sunrise_set!A148+2)</f>
        <v>1935</v>
      </c>
    </row>
    <row r="149" spans="1:32" x14ac:dyDescent="0.3">
      <c r="A149">
        <v>147</v>
      </c>
      <c r="B149">
        <v>457</v>
      </c>
      <c r="C149">
        <v>1900</v>
      </c>
      <c r="D149">
        <v>503</v>
      </c>
      <c r="E149">
        <v>1909</v>
      </c>
      <c r="F149">
        <v>503</v>
      </c>
      <c r="G149">
        <v>1902</v>
      </c>
      <c r="H149">
        <v>512</v>
      </c>
      <c r="I149">
        <v>1919</v>
      </c>
      <c r="J149">
        <v>507</v>
      </c>
      <c r="K149">
        <v>1910</v>
      </c>
      <c r="L149">
        <v>500</v>
      </c>
      <c r="M149">
        <v>1915</v>
      </c>
      <c r="N149">
        <v>506</v>
      </c>
      <c r="O149">
        <v>1914</v>
      </c>
      <c r="P149">
        <v>508</v>
      </c>
      <c r="Q149">
        <v>1906</v>
      </c>
      <c r="R149">
        <v>502</v>
      </c>
      <c r="S149">
        <v>1859</v>
      </c>
      <c r="T149">
        <v>518</v>
      </c>
      <c r="U149">
        <v>1919</v>
      </c>
      <c r="V149">
        <v>518</v>
      </c>
      <c r="W149">
        <v>1913</v>
      </c>
      <c r="X149">
        <v>503</v>
      </c>
      <c r="Y149">
        <v>1912</v>
      </c>
      <c r="Z149">
        <v>508</v>
      </c>
      <c r="AA149">
        <v>1928</v>
      </c>
      <c r="AB149">
        <v>504</v>
      </c>
      <c r="AC149">
        <v>1932</v>
      </c>
      <c r="AE149">
        <f>HLOOKUP(Calc!$Y$8,look1,Sunrise_set!A149+2)</f>
        <v>504</v>
      </c>
      <c r="AF149">
        <f>HLOOKUP(Calc!$Z$8,look1,Sunrise_set!A149+2)</f>
        <v>1932</v>
      </c>
    </row>
    <row r="150" spans="1:32" x14ac:dyDescent="0.3">
      <c r="A150">
        <v>148</v>
      </c>
      <c r="B150">
        <v>459</v>
      </c>
      <c r="C150">
        <v>1857</v>
      </c>
      <c r="D150">
        <v>505</v>
      </c>
      <c r="E150">
        <v>1907</v>
      </c>
      <c r="F150">
        <v>504</v>
      </c>
      <c r="G150">
        <v>1859</v>
      </c>
      <c r="H150">
        <v>513</v>
      </c>
      <c r="I150">
        <v>1917</v>
      </c>
      <c r="J150">
        <v>509</v>
      </c>
      <c r="K150">
        <v>1908</v>
      </c>
      <c r="L150">
        <v>502</v>
      </c>
      <c r="M150">
        <v>1913</v>
      </c>
      <c r="N150">
        <v>508</v>
      </c>
      <c r="O150">
        <v>1912</v>
      </c>
      <c r="P150">
        <v>510</v>
      </c>
      <c r="Q150">
        <v>1904</v>
      </c>
      <c r="R150">
        <v>503</v>
      </c>
      <c r="S150">
        <v>1857</v>
      </c>
      <c r="T150">
        <v>520</v>
      </c>
      <c r="U150">
        <v>1917</v>
      </c>
      <c r="V150">
        <v>519</v>
      </c>
      <c r="W150">
        <v>1911</v>
      </c>
      <c r="X150">
        <v>505</v>
      </c>
      <c r="Y150">
        <v>1910</v>
      </c>
      <c r="Z150">
        <v>510</v>
      </c>
      <c r="AA150">
        <v>1926</v>
      </c>
      <c r="AB150">
        <v>506</v>
      </c>
      <c r="AC150">
        <v>1930</v>
      </c>
      <c r="AE150">
        <f>HLOOKUP(Calc!$Y$8,look1,Sunrise_set!A150+2)</f>
        <v>506</v>
      </c>
      <c r="AF150">
        <f>HLOOKUP(Calc!$Z$8,look1,Sunrise_set!A150+2)</f>
        <v>1930</v>
      </c>
    </row>
    <row r="151" spans="1:32" x14ac:dyDescent="0.3">
      <c r="A151">
        <v>149</v>
      </c>
      <c r="B151">
        <v>501</v>
      </c>
      <c r="C151">
        <v>1855</v>
      </c>
      <c r="D151">
        <v>507</v>
      </c>
      <c r="E151">
        <v>1904</v>
      </c>
      <c r="F151">
        <v>506</v>
      </c>
      <c r="G151">
        <v>1857</v>
      </c>
      <c r="H151">
        <v>515</v>
      </c>
      <c r="I151">
        <v>1914</v>
      </c>
      <c r="J151">
        <v>510</v>
      </c>
      <c r="K151">
        <v>1906</v>
      </c>
      <c r="L151">
        <v>504</v>
      </c>
      <c r="M151">
        <v>1910</v>
      </c>
      <c r="N151">
        <v>510</v>
      </c>
      <c r="O151">
        <v>1910</v>
      </c>
      <c r="P151">
        <v>511</v>
      </c>
      <c r="Q151">
        <v>1902</v>
      </c>
      <c r="R151">
        <v>505</v>
      </c>
      <c r="S151">
        <v>1855</v>
      </c>
      <c r="T151">
        <v>522</v>
      </c>
      <c r="U151">
        <v>1915</v>
      </c>
      <c r="V151">
        <v>521</v>
      </c>
      <c r="W151">
        <v>1909</v>
      </c>
      <c r="X151">
        <v>506</v>
      </c>
      <c r="Y151">
        <v>1908</v>
      </c>
      <c r="Z151">
        <v>512</v>
      </c>
      <c r="AA151">
        <v>1923</v>
      </c>
      <c r="AB151">
        <v>508</v>
      </c>
      <c r="AC151">
        <v>1927</v>
      </c>
      <c r="AE151">
        <f>HLOOKUP(Calc!$Y$8,look1,Sunrise_set!A151+2)</f>
        <v>508</v>
      </c>
      <c r="AF151">
        <f>HLOOKUP(Calc!$Z$8,look1,Sunrise_set!A151+2)</f>
        <v>1927</v>
      </c>
    </row>
    <row r="152" spans="1:32" x14ac:dyDescent="0.3">
      <c r="A152">
        <v>150</v>
      </c>
      <c r="B152">
        <v>502</v>
      </c>
      <c r="C152">
        <v>1853</v>
      </c>
      <c r="D152">
        <v>508</v>
      </c>
      <c r="E152">
        <v>1902</v>
      </c>
      <c r="F152">
        <v>507</v>
      </c>
      <c r="G152">
        <v>1855</v>
      </c>
      <c r="H152">
        <v>517</v>
      </c>
      <c r="I152">
        <v>1912</v>
      </c>
      <c r="J152">
        <v>512</v>
      </c>
      <c r="K152">
        <v>1904</v>
      </c>
      <c r="L152">
        <v>506</v>
      </c>
      <c r="M152">
        <v>1908</v>
      </c>
      <c r="N152">
        <v>512</v>
      </c>
      <c r="O152">
        <v>1907</v>
      </c>
      <c r="P152">
        <v>513</v>
      </c>
      <c r="Q152">
        <v>1900</v>
      </c>
      <c r="R152">
        <v>506</v>
      </c>
      <c r="S152">
        <v>1853</v>
      </c>
      <c r="T152">
        <v>523</v>
      </c>
      <c r="U152">
        <v>1912</v>
      </c>
      <c r="V152">
        <v>522</v>
      </c>
      <c r="W152">
        <v>1907</v>
      </c>
      <c r="X152">
        <v>508</v>
      </c>
      <c r="Y152">
        <v>1905</v>
      </c>
      <c r="Z152">
        <v>514</v>
      </c>
      <c r="AA152">
        <v>1920</v>
      </c>
      <c r="AB152">
        <v>510</v>
      </c>
      <c r="AC152">
        <v>1924</v>
      </c>
      <c r="AE152">
        <f>HLOOKUP(Calc!$Y$8,look1,Sunrise_set!A152+2)</f>
        <v>510</v>
      </c>
      <c r="AF152">
        <f>HLOOKUP(Calc!$Z$8,look1,Sunrise_set!A152+2)</f>
        <v>1924</v>
      </c>
    </row>
    <row r="153" spans="1:32" x14ac:dyDescent="0.3">
      <c r="A153">
        <v>151</v>
      </c>
      <c r="B153">
        <v>504</v>
      </c>
      <c r="C153">
        <v>1851</v>
      </c>
      <c r="D153">
        <v>510</v>
      </c>
      <c r="E153">
        <v>1900</v>
      </c>
      <c r="F153">
        <v>509</v>
      </c>
      <c r="G153">
        <v>1853</v>
      </c>
      <c r="H153">
        <v>519</v>
      </c>
      <c r="I153">
        <v>1910</v>
      </c>
      <c r="J153">
        <v>514</v>
      </c>
      <c r="K153">
        <v>1901</v>
      </c>
      <c r="L153">
        <v>508</v>
      </c>
      <c r="M153">
        <v>1905</v>
      </c>
      <c r="N153">
        <v>513</v>
      </c>
      <c r="O153">
        <v>1905</v>
      </c>
      <c r="P153">
        <v>515</v>
      </c>
      <c r="Q153">
        <v>1858</v>
      </c>
      <c r="R153">
        <v>508</v>
      </c>
      <c r="S153">
        <v>1851</v>
      </c>
      <c r="T153">
        <v>525</v>
      </c>
      <c r="U153">
        <v>1910</v>
      </c>
      <c r="V153">
        <v>524</v>
      </c>
      <c r="W153">
        <v>1905</v>
      </c>
      <c r="X153">
        <v>510</v>
      </c>
      <c r="Y153">
        <v>1903</v>
      </c>
      <c r="Z153">
        <v>516</v>
      </c>
      <c r="AA153">
        <v>1918</v>
      </c>
      <c r="AB153">
        <v>512</v>
      </c>
      <c r="AC153">
        <v>1922</v>
      </c>
      <c r="AE153">
        <f>HLOOKUP(Calc!$Y$8,look1,Sunrise_set!A153+2)</f>
        <v>512</v>
      </c>
      <c r="AF153">
        <f>HLOOKUP(Calc!$Z$8,look1,Sunrise_set!A153+2)</f>
        <v>1922</v>
      </c>
    </row>
    <row r="154" spans="1:32" x14ac:dyDescent="0.3">
      <c r="A154">
        <v>152</v>
      </c>
      <c r="B154">
        <v>506</v>
      </c>
      <c r="C154">
        <v>1849</v>
      </c>
      <c r="D154">
        <v>512</v>
      </c>
      <c r="E154">
        <v>1857</v>
      </c>
      <c r="F154">
        <v>511</v>
      </c>
      <c r="G154">
        <v>1851</v>
      </c>
      <c r="H154">
        <v>520</v>
      </c>
      <c r="I154">
        <v>1907</v>
      </c>
      <c r="J154">
        <v>515</v>
      </c>
      <c r="K154">
        <v>1859</v>
      </c>
      <c r="L154">
        <v>509</v>
      </c>
      <c r="M154">
        <v>1903</v>
      </c>
      <c r="N154">
        <v>515</v>
      </c>
      <c r="O154">
        <v>1903</v>
      </c>
      <c r="P154">
        <v>516</v>
      </c>
      <c r="Q154">
        <v>1855</v>
      </c>
      <c r="R154">
        <v>509</v>
      </c>
      <c r="S154">
        <v>1848</v>
      </c>
      <c r="T154">
        <v>526</v>
      </c>
      <c r="U154">
        <v>1908</v>
      </c>
      <c r="V154">
        <v>525</v>
      </c>
      <c r="W154">
        <v>1903</v>
      </c>
      <c r="X154">
        <v>512</v>
      </c>
      <c r="Y154">
        <v>1901</v>
      </c>
      <c r="Z154">
        <v>518</v>
      </c>
      <c r="AA154">
        <v>1915</v>
      </c>
      <c r="AB154">
        <v>514</v>
      </c>
      <c r="AC154">
        <v>1919</v>
      </c>
      <c r="AE154">
        <f>HLOOKUP(Calc!$Y$8,look1,Sunrise_set!A154+2)</f>
        <v>514</v>
      </c>
      <c r="AF154">
        <f>HLOOKUP(Calc!$Z$8,look1,Sunrise_set!A154+2)</f>
        <v>1919</v>
      </c>
    </row>
    <row r="155" spans="1:32" x14ac:dyDescent="0.3">
      <c r="A155">
        <v>153</v>
      </c>
      <c r="B155">
        <v>507</v>
      </c>
      <c r="C155">
        <v>1846</v>
      </c>
      <c r="D155">
        <v>514</v>
      </c>
      <c r="E155">
        <v>1855</v>
      </c>
      <c r="F155">
        <v>512</v>
      </c>
      <c r="G155">
        <v>1849</v>
      </c>
      <c r="H155">
        <v>522</v>
      </c>
      <c r="I155">
        <v>1905</v>
      </c>
      <c r="J155">
        <v>517</v>
      </c>
      <c r="K155">
        <v>1857</v>
      </c>
      <c r="L155">
        <v>511</v>
      </c>
      <c r="M155">
        <v>1900</v>
      </c>
      <c r="N155">
        <v>517</v>
      </c>
      <c r="O155">
        <v>1900</v>
      </c>
      <c r="P155">
        <v>518</v>
      </c>
      <c r="Q155">
        <v>1853</v>
      </c>
      <c r="R155">
        <v>511</v>
      </c>
      <c r="S155">
        <v>1846</v>
      </c>
      <c r="T155">
        <v>528</v>
      </c>
      <c r="U155">
        <v>1906</v>
      </c>
      <c r="V155">
        <v>527</v>
      </c>
      <c r="W155">
        <v>1901</v>
      </c>
      <c r="X155">
        <v>514</v>
      </c>
      <c r="Y155">
        <v>1858</v>
      </c>
      <c r="Z155">
        <v>520</v>
      </c>
      <c r="AA155">
        <v>1913</v>
      </c>
      <c r="AB155">
        <v>517</v>
      </c>
      <c r="AC155">
        <v>1916</v>
      </c>
      <c r="AE155">
        <f>HLOOKUP(Calc!$Y$8,look1,Sunrise_set!A155+2)</f>
        <v>517</v>
      </c>
      <c r="AF155">
        <f>HLOOKUP(Calc!$Z$8,look1,Sunrise_set!A155+2)</f>
        <v>1916</v>
      </c>
    </row>
    <row r="156" spans="1:32" x14ac:dyDescent="0.3">
      <c r="A156">
        <v>154</v>
      </c>
      <c r="B156">
        <v>509</v>
      </c>
      <c r="C156">
        <v>1844</v>
      </c>
      <c r="D156">
        <v>515</v>
      </c>
      <c r="E156">
        <v>1853</v>
      </c>
      <c r="F156">
        <v>514</v>
      </c>
      <c r="G156">
        <v>1846</v>
      </c>
      <c r="H156">
        <v>524</v>
      </c>
      <c r="I156">
        <v>1903</v>
      </c>
      <c r="J156">
        <v>519</v>
      </c>
      <c r="K156">
        <v>1855</v>
      </c>
      <c r="L156">
        <v>513</v>
      </c>
      <c r="M156">
        <v>1858</v>
      </c>
      <c r="N156">
        <v>519</v>
      </c>
      <c r="O156">
        <v>1858</v>
      </c>
      <c r="P156">
        <v>519</v>
      </c>
      <c r="Q156">
        <v>1851</v>
      </c>
      <c r="R156">
        <v>513</v>
      </c>
      <c r="S156">
        <v>1844</v>
      </c>
      <c r="T156">
        <v>530</v>
      </c>
      <c r="U156">
        <v>1903</v>
      </c>
      <c r="V156">
        <v>528</v>
      </c>
      <c r="W156">
        <v>1858</v>
      </c>
      <c r="X156">
        <v>515</v>
      </c>
      <c r="Y156">
        <v>1856</v>
      </c>
      <c r="Z156">
        <v>522</v>
      </c>
      <c r="AA156">
        <v>1910</v>
      </c>
      <c r="AB156">
        <v>519</v>
      </c>
      <c r="AC156">
        <v>1913</v>
      </c>
      <c r="AE156">
        <f>HLOOKUP(Calc!$Y$8,look1,Sunrise_set!A156+2)</f>
        <v>519</v>
      </c>
      <c r="AF156">
        <f>HLOOKUP(Calc!$Z$8,look1,Sunrise_set!A156+2)</f>
        <v>1913</v>
      </c>
    </row>
    <row r="157" spans="1:32" x14ac:dyDescent="0.3">
      <c r="A157">
        <v>155</v>
      </c>
      <c r="B157">
        <v>511</v>
      </c>
      <c r="C157">
        <v>1842</v>
      </c>
      <c r="D157">
        <v>517</v>
      </c>
      <c r="E157">
        <v>1850</v>
      </c>
      <c r="F157">
        <v>515</v>
      </c>
      <c r="G157">
        <v>1844</v>
      </c>
      <c r="H157">
        <v>526</v>
      </c>
      <c r="I157">
        <v>1900</v>
      </c>
      <c r="J157">
        <v>520</v>
      </c>
      <c r="K157">
        <v>1852</v>
      </c>
      <c r="L157">
        <v>515</v>
      </c>
      <c r="M157">
        <v>1855</v>
      </c>
      <c r="N157">
        <v>520</v>
      </c>
      <c r="O157">
        <v>1856</v>
      </c>
      <c r="P157">
        <v>521</v>
      </c>
      <c r="Q157">
        <v>1849</v>
      </c>
      <c r="R157">
        <v>514</v>
      </c>
      <c r="S157">
        <v>1842</v>
      </c>
      <c r="T157">
        <v>531</v>
      </c>
      <c r="U157">
        <v>1901</v>
      </c>
      <c r="V157">
        <v>530</v>
      </c>
      <c r="W157">
        <v>1856</v>
      </c>
      <c r="X157">
        <v>517</v>
      </c>
      <c r="Y157">
        <v>1853</v>
      </c>
      <c r="Z157">
        <v>524</v>
      </c>
      <c r="AA157">
        <v>1908</v>
      </c>
      <c r="AB157">
        <v>521</v>
      </c>
      <c r="AC157">
        <v>1911</v>
      </c>
      <c r="AE157">
        <f>HLOOKUP(Calc!$Y$8,look1,Sunrise_set!A157+2)</f>
        <v>521</v>
      </c>
      <c r="AF157">
        <f>HLOOKUP(Calc!$Z$8,look1,Sunrise_set!A157+2)</f>
        <v>1911</v>
      </c>
    </row>
    <row r="158" spans="1:32" x14ac:dyDescent="0.3">
      <c r="A158">
        <v>156</v>
      </c>
      <c r="B158">
        <v>512</v>
      </c>
      <c r="C158">
        <v>1839</v>
      </c>
      <c r="D158">
        <v>519</v>
      </c>
      <c r="E158">
        <v>1848</v>
      </c>
      <c r="F158">
        <v>517</v>
      </c>
      <c r="G158">
        <v>1842</v>
      </c>
      <c r="H158">
        <v>527</v>
      </c>
      <c r="I158">
        <v>1858</v>
      </c>
      <c r="J158">
        <v>522</v>
      </c>
      <c r="K158">
        <v>1850</v>
      </c>
      <c r="L158">
        <v>517</v>
      </c>
      <c r="M158">
        <v>1853</v>
      </c>
      <c r="N158">
        <v>522</v>
      </c>
      <c r="O158">
        <v>1853</v>
      </c>
      <c r="P158">
        <v>523</v>
      </c>
      <c r="Q158">
        <v>1847</v>
      </c>
      <c r="R158">
        <v>516</v>
      </c>
      <c r="S158">
        <v>1840</v>
      </c>
      <c r="T158">
        <v>533</v>
      </c>
      <c r="U158">
        <v>1859</v>
      </c>
      <c r="V158">
        <v>531</v>
      </c>
      <c r="W158">
        <v>1854</v>
      </c>
      <c r="X158">
        <v>519</v>
      </c>
      <c r="Y158">
        <v>1851</v>
      </c>
      <c r="Z158">
        <v>526</v>
      </c>
      <c r="AA158">
        <v>1905</v>
      </c>
      <c r="AB158">
        <v>523</v>
      </c>
      <c r="AC158">
        <v>1908</v>
      </c>
      <c r="AE158">
        <f>HLOOKUP(Calc!$Y$8,look1,Sunrise_set!A158+2)</f>
        <v>523</v>
      </c>
      <c r="AF158">
        <f>HLOOKUP(Calc!$Z$8,look1,Sunrise_set!A158+2)</f>
        <v>1908</v>
      </c>
    </row>
    <row r="159" spans="1:32" x14ac:dyDescent="0.3">
      <c r="A159">
        <v>157</v>
      </c>
      <c r="B159">
        <v>514</v>
      </c>
      <c r="C159">
        <v>1837</v>
      </c>
      <c r="D159">
        <v>520</v>
      </c>
      <c r="E159">
        <v>1846</v>
      </c>
      <c r="F159">
        <v>518</v>
      </c>
      <c r="G159">
        <v>1840</v>
      </c>
      <c r="H159">
        <v>529</v>
      </c>
      <c r="I159">
        <v>1855</v>
      </c>
      <c r="J159">
        <v>524</v>
      </c>
      <c r="K159">
        <v>1848</v>
      </c>
      <c r="L159">
        <v>519</v>
      </c>
      <c r="M159">
        <v>1850</v>
      </c>
      <c r="N159">
        <v>524</v>
      </c>
      <c r="O159">
        <v>1851</v>
      </c>
      <c r="P159">
        <v>524</v>
      </c>
      <c r="Q159">
        <v>1844</v>
      </c>
      <c r="R159">
        <v>517</v>
      </c>
      <c r="S159">
        <v>1837</v>
      </c>
      <c r="T159">
        <v>535</v>
      </c>
      <c r="U159">
        <v>1857</v>
      </c>
      <c r="V159">
        <v>533</v>
      </c>
      <c r="W159">
        <v>1852</v>
      </c>
      <c r="X159">
        <v>521</v>
      </c>
      <c r="Y159">
        <v>1849</v>
      </c>
      <c r="Z159">
        <v>528</v>
      </c>
      <c r="AA159">
        <v>1902</v>
      </c>
      <c r="AB159">
        <v>525</v>
      </c>
      <c r="AC159">
        <v>1905</v>
      </c>
      <c r="AE159">
        <f>HLOOKUP(Calc!$Y$8,look1,Sunrise_set!A159+2)</f>
        <v>525</v>
      </c>
      <c r="AF159">
        <f>HLOOKUP(Calc!$Z$8,look1,Sunrise_set!A159+2)</f>
        <v>1905</v>
      </c>
    </row>
    <row r="160" spans="1:32" x14ac:dyDescent="0.3">
      <c r="A160">
        <v>158</v>
      </c>
      <c r="B160">
        <v>515</v>
      </c>
      <c r="C160">
        <v>1835</v>
      </c>
      <c r="D160">
        <v>522</v>
      </c>
      <c r="E160">
        <v>1843</v>
      </c>
      <c r="F160">
        <v>520</v>
      </c>
      <c r="G160">
        <v>1837</v>
      </c>
      <c r="H160">
        <v>531</v>
      </c>
      <c r="I160">
        <v>1853</v>
      </c>
      <c r="J160">
        <v>525</v>
      </c>
      <c r="K160">
        <v>1845</v>
      </c>
      <c r="L160">
        <v>521</v>
      </c>
      <c r="M160">
        <v>1848</v>
      </c>
      <c r="N160">
        <v>526</v>
      </c>
      <c r="O160">
        <v>1848</v>
      </c>
      <c r="P160">
        <v>526</v>
      </c>
      <c r="Q160">
        <v>1842</v>
      </c>
      <c r="R160">
        <v>519</v>
      </c>
      <c r="S160">
        <v>1835</v>
      </c>
      <c r="T160">
        <v>536</v>
      </c>
      <c r="U160">
        <v>1854</v>
      </c>
      <c r="V160">
        <v>535</v>
      </c>
      <c r="W160">
        <v>1850</v>
      </c>
      <c r="X160">
        <v>522</v>
      </c>
      <c r="Y160">
        <v>1846</v>
      </c>
      <c r="Z160">
        <v>530</v>
      </c>
      <c r="AA160">
        <v>1900</v>
      </c>
      <c r="AB160">
        <v>527</v>
      </c>
      <c r="AC160">
        <v>1903</v>
      </c>
      <c r="AE160">
        <f>HLOOKUP(Calc!$Y$8,look1,Sunrise_set!A160+2)</f>
        <v>527</v>
      </c>
      <c r="AF160">
        <f>HLOOKUP(Calc!$Z$8,look1,Sunrise_set!A160+2)</f>
        <v>1903</v>
      </c>
    </row>
    <row r="161" spans="1:32" x14ac:dyDescent="0.3">
      <c r="A161">
        <v>159</v>
      </c>
      <c r="B161">
        <v>517</v>
      </c>
      <c r="C161">
        <v>1832</v>
      </c>
      <c r="D161">
        <v>524</v>
      </c>
      <c r="E161">
        <v>1841</v>
      </c>
      <c r="F161">
        <v>522</v>
      </c>
      <c r="G161">
        <v>1835</v>
      </c>
      <c r="H161">
        <v>533</v>
      </c>
      <c r="I161">
        <v>1851</v>
      </c>
      <c r="J161">
        <v>527</v>
      </c>
      <c r="K161">
        <v>1843</v>
      </c>
      <c r="L161">
        <v>522</v>
      </c>
      <c r="M161">
        <v>1845</v>
      </c>
      <c r="N161">
        <v>527</v>
      </c>
      <c r="O161">
        <v>1846</v>
      </c>
      <c r="P161">
        <v>527</v>
      </c>
      <c r="Q161">
        <v>1840</v>
      </c>
      <c r="R161">
        <v>520</v>
      </c>
      <c r="S161">
        <v>1833</v>
      </c>
      <c r="T161">
        <v>538</v>
      </c>
      <c r="U161">
        <v>1852</v>
      </c>
      <c r="V161">
        <v>536</v>
      </c>
      <c r="W161">
        <v>1848</v>
      </c>
      <c r="X161">
        <v>524</v>
      </c>
      <c r="Y161">
        <v>1844</v>
      </c>
      <c r="Z161">
        <v>532</v>
      </c>
      <c r="AA161">
        <v>1857</v>
      </c>
      <c r="AB161">
        <v>529</v>
      </c>
      <c r="AC161">
        <v>1900</v>
      </c>
      <c r="AE161">
        <f>HLOOKUP(Calc!$Y$8,look1,Sunrise_set!A161+2)</f>
        <v>529</v>
      </c>
      <c r="AF161">
        <f>HLOOKUP(Calc!$Z$8,look1,Sunrise_set!A161+2)</f>
        <v>1900</v>
      </c>
    </row>
    <row r="162" spans="1:32" x14ac:dyDescent="0.3">
      <c r="A162">
        <v>160</v>
      </c>
      <c r="B162">
        <v>519</v>
      </c>
      <c r="C162">
        <v>1830</v>
      </c>
      <c r="D162">
        <v>525</v>
      </c>
      <c r="E162">
        <v>1839</v>
      </c>
      <c r="F162">
        <v>523</v>
      </c>
      <c r="G162">
        <v>1833</v>
      </c>
      <c r="H162">
        <v>534</v>
      </c>
      <c r="I162">
        <v>1848</v>
      </c>
      <c r="J162">
        <v>529</v>
      </c>
      <c r="K162">
        <v>1841</v>
      </c>
      <c r="L162">
        <v>524</v>
      </c>
      <c r="M162">
        <v>1843</v>
      </c>
      <c r="N162">
        <v>529</v>
      </c>
      <c r="O162">
        <v>1844</v>
      </c>
      <c r="P162">
        <v>529</v>
      </c>
      <c r="Q162">
        <v>1838</v>
      </c>
      <c r="R162">
        <v>522</v>
      </c>
      <c r="S162">
        <v>1831</v>
      </c>
      <c r="T162">
        <v>539</v>
      </c>
      <c r="U162">
        <v>1850</v>
      </c>
      <c r="V162">
        <v>538</v>
      </c>
      <c r="W162">
        <v>1845</v>
      </c>
      <c r="X162">
        <v>526</v>
      </c>
      <c r="Y162">
        <v>1841</v>
      </c>
      <c r="Z162">
        <v>534</v>
      </c>
      <c r="AA162">
        <v>1855</v>
      </c>
      <c r="AB162">
        <v>531</v>
      </c>
      <c r="AC162">
        <v>1857</v>
      </c>
      <c r="AE162">
        <f>HLOOKUP(Calc!$Y$8,look1,Sunrise_set!A162+2)</f>
        <v>531</v>
      </c>
      <c r="AF162">
        <f>HLOOKUP(Calc!$Z$8,look1,Sunrise_set!A162+2)</f>
        <v>1857</v>
      </c>
    </row>
    <row r="163" spans="1:32" x14ac:dyDescent="0.3">
      <c r="A163">
        <v>161</v>
      </c>
      <c r="B163">
        <v>520</v>
      </c>
      <c r="C163">
        <v>1828</v>
      </c>
      <c r="D163">
        <v>527</v>
      </c>
      <c r="E163">
        <v>1836</v>
      </c>
      <c r="F163">
        <v>525</v>
      </c>
      <c r="G163">
        <v>1831</v>
      </c>
      <c r="H163">
        <v>536</v>
      </c>
      <c r="I163">
        <v>1846</v>
      </c>
      <c r="J163">
        <v>530</v>
      </c>
      <c r="K163">
        <v>1838</v>
      </c>
      <c r="L163">
        <v>526</v>
      </c>
      <c r="M163">
        <v>1840</v>
      </c>
      <c r="N163">
        <v>531</v>
      </c>
      <c r="O163">
        <v>1841</v>
      </c>
      <c r="P163">
        <v>530</v>
      </c>
      <c r="Q163">
        <v>1835</v>
      </c>
      <c r="R163">
        <v>524</v>
      </c>
      <c r="S163">
        <v>1828</v>
      </c>
      <c r="T163">
        <v>541</v>
      </c>
      <c r="U163">
        <v>1848</v>
      </c>
      <c r="V163">
        <v>539</v>
      </c>
      <c r="W163">
        <v>1843</v>
      </c>
      <c r="X163">
        <v>528</v>
      </c>
      <c r="Y163">
        <v>1839</v>
      </c>
      <c r="Z163">
        <v>536</v>
      </c>
      <c r="AA163">
        <v>1852</v>
      </c>
      <c r="AB163">
        <v>533</v>
      </c>
      <c r="AC163">
        <v>1854</v>
      </c>
      <c r="AE163">
        <f>HLOOKUP(Calc!$Y$8,look1,Sunrise_set!A163+2)</f>
        <v>533</v>
      </c>
      <c r="AF163">
        <f>HLOOKUP(Calc!$Z$8,look1,Sunrise_set!A163+2)</f>
        <v>1854</v>
      </c>
    </row>
    <row r="164" spans="1:32" x14ac:dyDescent="0.3">
      <c r="A164">
        <v>162</v>
      </c>
      <c r="B164">
        <v>522</v>
      </c>
      <c r="C164">
        <v>1825</v>
      </c>
      <c r="D164">
        <v>529</v>
      </c>
      <c r="E164">
        <v>1834</v>
      </c>
      <c r="F164">
        <v>526</v>
      </c>
      <c r="G164">
        <v>1828</v>
      </c>
      <c r="H164">
        <v>538</v>
      </c>
      <c r="I164">
        <v>1843</v>
      </c>
      <c r="J164">
        <v>532</v>
      </c>
      <c r="K164">
        <v>1836</v>
      </c>
      <c r="L164">
        <v>528</v>
      </c>
      <c r="M164">
        <v>1838</v>
      </c>
      <c r="N164">
        <v>533</v>
      </c>
      <c r="O164">
        <v>1839</v>
      </c>
      <c r="P164">
        <v>532</v>
      </c>
      <c r="Q164">
        <v>1833</v>
      </c>
      <c r="R164">
        <v>525</v>
      </c>
      <c r="S164">
        <v>1826</v>
      </c>
      <c r="T164">
        <v>543</v>
      </c>
      <c r="U164">
        <v>1845</v>
      </c>
      <c r="V164">
        <v>541</v>
      </c>
      <c r="W164">
        <v>1841</v>
      </c>
      <c r="X164">
        <v>529</v>
      </c>
      <c r="Y164">
        <v>1836</v>
      </c>
      <c r="Z164">
        <v>538</v>
      </c>
      <c r="AA164">
        <v>1849</v>
      </c>
      <c r="AB164">
        <v>535</v>
      </c>
      <c r="AC164">
        <v>1852</v>
      </c>
      <c r="AE164">
        <f>HLOOKUP(Calc!$Y$8,look1,Sunrise_set!A164+2)</f>
        <v>535</v>
      </c>
      <c r="AF164">
        <f>HLOOKUP(Calc!$Z$8,look1,Sunrise_set!A164+2)</f>
        <v>1852</v>
      </c>
    </row>
    <row r="165" spans="1:32" x14ac:dyDescent="0.3">
      <c r="A165">
        <v>163</v>
      </c>
      <c r="B165">
        <v>524</v>
      </c>
      <c r="C165">
        <v>1823</v>
      </c>
      <c r="D165">
        <v>531</v>
      </c>
      <c r="E165">
        <v>1831</v>
      </c>
      <c r="F165">
        <v>528</v>
      </c>
      <c r="G165">
        <v>1826</v>
      </c>
      <c r="H165">
        <v>539</v>
      </c>
      <c r="I165">
        <v>1841</v>
      </c>
      <c r="J165">
        <v>534</v>
      </c>
      <c r="K165">
        <v>1834</v>
      </c>
      <c r="L165">
        <v>530</v>
      </c>
      <c r="M165">
        <v>1835</v>
      </c>
      <c r="N165">
        <v>534</v>
      </c>
      <c r="O165">
        <v>1836</v>
      </c>
      <c r="P165">
        <v>534</v>
      </c>
      <c r="Q165">
        <v>1831</v>
      </c>
      <c r="R165">
        <v>527</v>
      </c>
      <c r="S165">
        <v>1824</v>
      </c>
      <c r="T165">
        <v>544</v>
      </c>
      <c r="U165">
        <v>1843</v>
      </c>
      <c r="V165">
        <v>542</v>
      </c>
      <c r="W165">
        <v>1839</v>
      </c>
      <c r="X165">
        <v>531</v>
      </c>
      <c r="Y165">
        <v>1834</v>
      </c>
      <c r="Z165">
        <v>539</v>
      </c>
      <c r="AA165">
        <v>1847</v>
      </c>
      <c r="AB165">
        <v>537</v>
      </c>
      <c r="AC165">
        <v>1849</v>
      </c>
      <c r="AE165">
        <f>HLOOKUP(Calc!$Y$8,look1,Sunrise_set!A165+2)</f>
        <v>537</v>
      </c>
      <c r="AF165">
        <f>HLOOKUP(Calc!$Z$8,look1,Sunrise_set!A165+2)</f>
        <v>1849</v>
      </c>
    </row>
    <row r="166" spans="1:32" x14ac:dyDescent="0.3">
      <c r="A166">
        <v>164</v>
      </c>
      <c r="B166">
        <v>525</v>
      </c>
      <c r="C166">
        <v>1821</v>
      </c>
      <c r="D166">
        <v>532</v>
      </c>
      <c r="E166">
        <v>1829</v>
      </c>
      <c r="F166">
        <v>530</v>
      </c>
      <c r="G166">
        <v>1824</v>
      </c>
      <c r="H166">
        <v>541</v>
      </c>
      <c r="I166">
        <v>1839</v>
      </c>
      <c r="J166">
        <v>535</v>
      </c>
      <c r="K166">
        <v>1831</v>
      </c>
      <c r="L166">
        <v>532</v>
      </c>
      <c r="M166">
        <v>1833</v>
      </c>
      <c r="N166">
        <v>536</v>
      </c>
      <c r="O166">
        <v>1834</v>
      </c>
      <c r="P166">
        <v>535</v>
      </c>
      <c r="Q166">
        <v>1829</v>
      </c>
      <c r="R166">
        <v>528</v>
      </c>
      <c r="S166">
        <v>1822</v>
      </c>
      <c r="T166">
        <v>546</v>
      </c>
      <c r="U166">
        <v>1841</v>
      </c>
      <c r="V166">
        <v>544</v>
      </c>
      <c r="W166">
        <v>1836</v>
      </c>
      <c r="X166">
        <v>533</v>
      </c>
      <c r="Y166">
        <v>1831</v>
      </c>
      <c r="Z166">
        <v>541</v>
      </c>
      <c r="AA166">
        <v>1844</v>
      </c>
      <c r="AB166">
        <v>540</v>
      </c>
      <c r="AC166">
        <v>1846</v>
      </c>
      <c r="AE166">
        <f>HLOOKUP(Calc!$Y$8,look1,Sunrise_set!A166+2)</f>
        <v>540</v>
      </c>
      <c r="AF166">
        <f>HLOOKUP(Calc!$Z$8,look1,Sunrise_set!A166+2)</f>
        <v>1846</v>
      </c>
    </row>
    <row r="167" spans="1:32" x14ac:dyDescent="0.3">
      <c r="A167">
        <v>165</v>
      </c>
      <c r="B167">
        <v>527</v>
      </c>
      <c r="C167">
        <v>1818</v>
      </c>
      <c r="D167">
        <v>534</v>
      </c>
      <c r="E167">
        <v>1827</v>
      </c>
      <c r="F167">
        <v>531</v>
      </c>
      <c r="G167">
        <v>1821</v>
      </c>
      <c r="H167">
        <v>543</v>
      </c>
      <c r="I167">
        <v>1836</v>
      </c>
      <c r="J167">
        <v>537</v>
      </c>
      <c r="K167">
        <v>1829</v>
      </c>
      <c r="L167">
        <v>534</v>
      </c>
      <c r="M167">
        <v>1830</v>
      </c>
      <c r="N167">
        <v>538</v>
      </c>
      <c r="O167">
        <v>1831</v>
      </c>
      <c r="P167">
        <v>537</v>
      </c>
      <c r="Q167">
        <v>1826</v>
      </c>
      <c r="R167">
        <v>530</v>
      </c>
      <c r="S167">
        <v>1819</v>
      </c>
      <c r="T167">
        <v>548</v>
      </c>
      <c r="U167">
        <v>1838</v>
      </c>
      <c r="V167">
        <v>545</v>
      </c>
      <c r="W167">
        <v>1834</v>
      </c>
      <c r="X167">
        <v>535</v>
      </c>
      <c r="Y167">
        <v>1829</v>
      </c>
      <c r="Z167">
        <v>543</v>
      </c>
      <c r="AA167">
        <v>1842</v>
      </c>
      <c r="AB167">
        <v>542</v>
      </c>
      <c r="AC167">
        <v>1843</v>
      </c>
      <c r="AE167">
        <f>HLOOKUP(Calc!$Y$8,look1,Sunrise_set!A167+2)</f>
        <v>542</v>
      </c>
      <c r="AF167">
        <f>HLOOKUP(Calc!$Z$8,look1,Sunrise_set!A167+2)</f>
        <v>1843</v>
      </c>
    </row>
    <row r="168" spans="1:32" x14ac:dyDescent="0.3">
      <c r="A168">
        <v>166</v>
      </c>
      <c r="B168">
        <v>529</v>
      </c>
      <c r="C168">
        <v>1816</v>
      </c>
      <c r="D168">
        <v>536</v>
      </c>
      <c r="E168">
        <v>1824</v>
      </c>
      <c r="F168">
        <v>533</v>
      </c>
      <c r="G168">
        <v>1819</v>
      </c>
      <c r="H168">
        <v>545</v>
      </c>
      <c r="I168">
        <v>1834</v>
      </c>
      <c r="J168">
        <v>539</v>
      </c>
      <c r="K168">
        <v>1826</v>
      </c>
      <c r="L168">
        <v>536</v>
      </c>
      <c r="M168">
        <v>1827</v>
      </c>
      <c r="N168">
        <v>540</v>
      </c>
      <c r="O168">
        <v>1829</v>
      </c>
      <c r="P168">
        <v>538</v>
      </c>
      <c r="Q168">
        <v>1824</v>
      </c>
      <c r="R168">
        <v>531</v>
      </c>
      <c r="S168">
        <v>1817</v>
      </c>
      <c r="T168">
        <v>549</v>
      </c>
      <c r="U168">
        <v>1836</v>
      </c>
      <c r="V168">
        <v>547</v>
      </c>
      <c r="W168">
        <v>1832</v>
      </c>
      <c r="X168">
        <v>537</v>
      </c>
      <c r="Y168">
        <v>1827</v>
      </c>
      <c r="Z168">
        <v>545</v>
      </c>
      <c r="AA168">
        <v>1839</v>
      </c>
      <c r="AB168">
        <v>544</v>
      </c>
      <c r="AC168">
        <v>1840</v>
      </c>
      <c r="AE168">
        <f>HLOOKUP(Calc!$Y$8,look1,Sunrise_set!A168+2)</f>
        <v>544</v>
      </c>
      <c r="AF168">
        <f>HLOOKUP(Calc!$Z$8,look1,Sunrise_set!A168+2)</f>
        <v>1840</v>
      </c>
    </row>
    <row r="169" spans="1:32" x14ac:dyDescent="0.3">
      <c r="A169">
        <v>167</v>
      </c>
      <c r="B169">
        <v>530</v>
      </c>
      <c r="C169">
        <v>1814</v>
      </c>
      <c r="D169">
        <v>537</v>
      </c>
      <c r="E169">
        <v>1822</v>
      </c>
      <c r="F169">
        <v>534</v>
      </c>
      <c r="G169">
        <v>1817</v>
      </c>
      <c r="H169">
        <v>546</v>
      </c>
      <c r="I169">
        <v>1831</v>
      </c>
      <c r="J169">
        <v>540</v>
      </c>
      <c r="K169">
        <v>1824</v>
      </c>
      <c r="L169">
        <v>537</v>
      </c>
      <c r="M169">
        <v>1825</v>
      </c>
      <c r="N169">
        <v>541</v>
      </c>
      <c r="O169">
        <v>1826</v>
      </c>
      <c r="P169">
        <v>540</v>
      </c>
      <c r="Q169">
        <v>1822</v>
      </c>
      <c r="R169">
        <v>533</v>
      </c>
      <c r="S169">
        <v>1815</v>
      </c>
      <c r="T169">
        <v>551</v>
      </c>
      <c r="U169">
        <v>1834</v>
      </c>
      <c r="V169">
        <v>548</v>
      </c>
      <c r="W169">
        <v>1830</v>
      </c>
      <c r="X169">
        <v>538</v>
      </c>
      <c r="Y169">
        <v>1824</v>
      </c>
      <c r="Z169">
        <v>547</v>
      </c>
      <c r="AA169">
        <v>1836</v>
      </c>
      <c r="AB169">
        <v>546</v>
      </c>
      <c r="AC169">
        <v>1838</v>
      </c>
      <c r="AE169">
        <f>HLOOKUP(Calc!$Y$8,look1,Sunrise_set!A169+2)</f>
        <v>546</v>
      </c>
      <c r="AF169">
        <f>HLOOKUP(Calc!$Z$8,look1,Sunrise_set!A169+2)</f>
        <v>1838</v>
      </c>
    </row>
    <row r="170" spans="1:32" x14ac:dyDescent="0.3">
      <c r="A170">
        <v>168</v>
      </c>
      <c r="B170">
        <v>532</v>
      </c>
      <c r="C170">
        <v>1811</v>
      </c>
      <c r="D170">
        <v>539</v>
      </c>
      <c r="E170">
        <v>1819</v>
      </c>
      <c r="F170">
        <v>536</v>
      </c>
      <c r="G170">
        <v>1814</v>
      </c>
      <c r="H170">
        <v>548</v>
      </c>
      <c r="I170">
        <v>1829</v>
      </c>
      <c r="J170">
        <v>542</v>
      </c>
      <c r="K170">
        <v>1822</v>
      </c>
      <c r="L170">
        <v>539</v>
      </c>
      <c r="M170">
        <v>1822</v>
      </c>
      <c r="N170">
        <v>543</v>
      </c>
      <c r="O170">
        <v>1824</v>
      </c>
      <c r="P170">
        <v>541</v>
      </c>
      <c r="Q170">
        <v>1819</v>
      </c>
      <c r="R170">
        <v>534</v>
      </c>
      <c r="S170">
        <v>1812</v>
      </c>
      <c r="T170">
        <v>552</v>
      </c>
      <c r="U170">
        <v>1831</v>
      </c>
      <c r="V170">
        <v>550</v>
      </c>
      <c r="W170">
        <v>1827</v>
      </c>
      <c r="X170">
        <v>540</v>
      </c>
      <c r="Y170">
        <v>1822</v>
      </c>
      <c r="Z170">
        <v>549</v>
      </c>
      <c r="AA170">
        <v>1834</v>
      </c>
      <c r="AB170">
        <v>548</v>
      </c>
      <c r="AC170">
        <v>1835</v>
      </c>
      <c r="AE170">
        <f>HLOOKUP(Calc!$Y$8,look1,Sunrise_set!A170+2)</f>
        <v>548</v>
      </c>
      <c r="AF170">
        <f>HLOOKUP(Calc!$Z$8,look1,Sunrise_set!A170+2)</f>
        <v>1835</v>
      </c>
    </row>
    <row r="171" spans="1:32" x14ac:dyDescent="0.3">
      <c r="A171">
        <v>169</v>
      </c>
      <c r="B171">
        <v>534</v>
      </c>
      <c r="C171">
        <v>1809</v>
      </c>
      <c r="D171">
        <v>541</v>
      </c>
      <c r="E171">
        <v>1817</v>
      </c>
      <c r="F171">
        <v>538</v>
      </c>
      <c r="G171">
        <v>1812</v>
      </c>
      <c r="H171">
        <v>550</v>
      </c>
      <c r="I171">
        <v>1826</v>
      </c>
      <c r="J171">
        <v>544</v>
      </c>
      <c r="K171">
        <v>1819</v>
      </c>
      <c r="L171">
        <v>541</v>
      </c>
      <c r="M171">
        <v>1820</v>
      </c>
      <c r="N171">
        <v>545</v>
      </c>
      <c r="O171">
        <v>1822</v>
      </c>
      <c r="P171">
        <v>543</v>
      </c>
      <c r="Q171">
        <v>1817</v>
      </c>
      <c r="R171">
        <v>536</v>
      </c>
      <c r="S171">
        <v>1810</v>
      </c>
      <c r="T171">
        <v>554</v>
      </c>
      <c r="U171">
        <v>1829</v>
      </c>
      <c r="V171">
        <v>551</v>
      </c>
      <c r="W171">
        <v>1825</v>
      </c>
      <c r="X171">
        <v>542</v>
      </c>
      <c r="Y171">
        <v>1819</v>
      </c>
      <c r="Z171">
        <v>551</v>
      </c>
      <c r="AA171">
        <v>1831</v>
      </c>
      <c r="AB171">
        <v>550</v>
      </c>
      <c r="AC171">
        <v>1832</v>
      </c>
      <c r="AE171">
        <f>HLOOKUP(Calc!$Y$8,look1,Sunrise_set!A171+2)</f>
        <v>550</v>
      </c>
      <c r="AF171">
        <f>HLOOKUP(Calc!$Z$8,look1,Sunrise_set!A171+2)</f>
        <v>1832</v>
      </c>
    </row>
    <row r="172" spans="1:32" x14ac:dyDescent="0.3">
      <c r="A172">
        <v>170</v>
      </c>
      <c r="B172">
        <v>535</v>
      </c>
      <c r="C172">
        <v>1807</v>
      </c>
      <c r="D172">
        <v>542</v>
      </c>
      <c r="E172">
        <v>1815</v>
      </c>
      <c r="F172">
        <v>539</v>
      </c>
      <c r="G172">
        <v>1810</v>
      </c>
      <c r="H172">
        <v>552</v>
      </c>
      <c r="I172">
        <v>1824</v>
      </c>
      <c r="J172">
        <v>545</v>
      </c>
      <c r="K172">
        <v>1817</v>
      </c>
      <c r="L172">
        <v>543</v>
      </c>
      <c r="M172">
        <v>1817</v>
      </c>
      <c r="N172">
        <v>546</v>
      </c>
      <c r="O172">
        <v>1819</v>
      </c>
      <c r="P172">
        <v>545</v>
      </c>
      <c r="Q172">
        <v>1815</v>
      </c>
      <c r="R172">
        <v>538</v>
      </c>
      <c r="S172">
        <v>1808</v>
      </c>
      <c r="T172">
        <v>556</v>
      </c>
      <c r="U172">
        <v>1827</v>
      </c>
      <c r="V172">
        <v>553</v>
      </c>
      <c r="W172">
        <v>1823</v>
      </c>
      <c r="X172">
        <v>544</v>
      </c>
      <c r="Y172">
        <v>1817</v>
      </c>
      <c r="Z172">
        <v>553</v>
      </c>
      <c r="AA172">
        <v>1828</v>
      </c>
      <c r="AB172">
        <v>552</v>
      </c>
      <c r="AC172">
        <v>1829</v>
      </c>
      <c r="AE172">
        <f>HLOOKUP(Calc!$Y$8,look1,Sunrise_set!A172+2)</f>
        <v>552</v>
      </c>
      <c r="AF172">
        <f>HLOOKUP(Calc!$Z$8,look1,Sunrise_set!A172+2)</f>
        <v>1829</v>
      </c>
    </row>
    <row r="173" spans="1:32" x14ac:dyDescent="0.3">
      <c r="A173">
        <v>171</v>
      </c>
      <c r="B173">
        <v>537</v>
      </c>
      <c r="C173">
        <v>1804</v>
      </c>
      <c r="D173">
        <v>544</v>
      </c>
      <c r="E173">
        <v>1812</v>
      </c>
      <c r="F173">
        <v>541</v>
      </c>
      <c r="G173">
        <v>1808</v>
      </c>
      <c r="H173">
        <v>553</v>
      </c>
      <c r="I173">
        <v>1821</v>
      </c>
      <c r="J173">
        <v>547</v>
      </c>
      <c r="K173">
        <v>1815</v>
      </c>
      <c r="L173">
        <v>545</v>
      </c>
      <c r="M173">
        <v>1815</v>
      </c>
      <c r="N173">
        <v>548</v>
      </c>
      <c r="O173">
        <v>1817</v>
      </c>
      <c r="P173">
        <v>546</v>
      </c>
      <c r="Q173">
        <v>1813</v>
      </c>
      <c r="R173">
        <v>539</v>
      </c>
      <c r="S173">
        <v>1806</v>
      </c>
      <c r="T173">
        <v>557</v>
      </c>
      <c r="U173">
        <v>1824</v>
      </c>
      <c r="V173">
        <v>555</v>
      </c>
      <c r="W173">
        <v>1821</v>
      </c>
      <c r="X173">
        <v>545</v>
      </c>
      <c r="Y173">
        <v>1814</v>
      </c>
      <c r="Z173">
        <v>555</v>
      </c>
      <c r="AA173">
        <v>1826</v>
      </c>
      <c r="AB173">
        <v>554</v>
      </c>
      <c r="AC173">
        <v>1826</v>
      </c>
      <c r="AE173">
        <f>HLOOKUP(Calc!$Y$8,look1,Sunrise_set!A173+2)</f>
        <v>554</v>
      </c>
      <c r="AF173">
        <f>HLOOKUP(Calc!$Z$8,look1,Sunrise_set!A173+2)</f>
        <v>1826</v>
      </c>
    </row>
    <row r="174" spans="1:32" x14ac:dyDescent="0.3">
      <c r="A174">
        <v>172</v>
      </c>
      <c r="B174">
        <v>539</v>
      </c>
      <c r="C174">
        <v>1802</v>
      </c>
      <c r="D174">
        <v>546</v>
      </c>
      <c r="E174">
        <v>1810</v>
      </c>
      <c r="F174">
        <v>542</v>
      </c>
      <c r="G174">
        <v>1805</v>
      </c>
      <c r="H174">
        <v>555</v>
      </c>
      <c r="I174">
        <v>1819</v>
      </c>
      <c r="J174">
        <v>549</v>
      </c>
      <c r="K174">
        <v>1812</v>
      </c>
      <c r="L174">
        <v>547</v>
      </c>
      <c r="M174">
        <v>1812</v>
      </c>
      <c r="N174">
        <v>550</v>
      </c>
      <c r="O174">
        <v>1814</v>
      </c>
      <c r="P174">
        <v>548</v>
      </c>
      <c r="Q174">
        <v>1810</v>
      </c>
      <c r="R174">
        <v>541</v>
      </c>
      <c r="S174">
        <v>1803</v>
      </c>
      <c r="T174">
        <v>559</v>
      </c>
      <c r="U174">
        <v>1822</v>
      </c>
      <c r="V174">
        <v>556</v>
      </c>
      <c r="W174">
        <v>1818</v>
      </c>
      <c r="X174">
        <v>547</v>
      </c>
      <c r="Y174">
        <v>1812</v>
      </c>
      <c r="Z174">
        <v>557</v>
      </c>
      <c r="AA174">
        <v>1823</v>
      </c>
      <c r="AB174">
        <v>556</v>
      </c>
      <c r="AC174">
        <v>1824</v>
      </c>
      <c r="AE174">
        <f>HLOOKUP(Calc!$Y$8,look1,Sunrise_set!A174+2)</f>
        <v>556</v>
      </c>
      <c r="AF174">
        <f>HLOOKUP(Calc!$Z$8,look1,Sunrise_set!A174+2)</f>
        <v>1824</v>
      </c>
    </row>
    <row r="175" spans="1:32" x14ac:dyDescent="0.3">
      <c r="A175">
        <v>173</v>
      </c>
      <c r="B175">
        <v>540</v>
      </c>
      <c r="C175">
        <v>1800</v>
      </c>
      <c r="D175">
        <v>548</v>
      </c>
      <c r="E175">
        <v>1807</v>
      </c>
      <c r="F175">
        <v>544</v>
      </c>
      <c r="G175">
        <v>1803</v>
      </c>
      <c r="H175">
        <v>557</v>
      </c>
      <c r="I175">
        <v>1817</v>
      </c>
      <c r="J175">
        <v>550</v>
      </c>
      <c r="K175">
        <v>1810</v>
      </c>
      <c r="L175">
        <v>549</v>
      </c>
      <c r="M175">
        <v>1809</v>
      </c>
      <c r="N175">
        <v>552</v>
      </c>
      <c r="O175">
        <v>1812</v>
      </c>
      <c r="P175">
        <v>549</v>
      </c>
      <c r="Q175">
        <v>1808</v>
      </c>
      <c r="R175">
        <v>542</v>
      </c>
      <c r="S175">
        <v>1801</v>
      </c>
      <c r="T175">
        <v>600</v>
      </c>
      <c r="U175">
        <v>1820</v>
      </c>
      <c r="V175">
        <v>558</v>
      </c>
      <c r="W175">
        <v>1816</v>
      </c>
      <c r="X175">
        <v>549</v>
      </c>
      <c r="Y175">
        <v>1809</v>
      </c>
      <c r="Z175">
        <v>559</v>
      </c>
      <c r="AA175">
        <v>1820</v>
      </c>
      <c r="AB175">
        <v>558</v>
      </c>
      <c r="AC175">
        <v>1821</v>
      </c>
      <c r="AE175">
        <f>HLOOKUP(Calc!$Y$8,look1,Sunrise_set!A175+2)</f>
        <v>558</v>
      </c>
      <c r="AF175">
        <f>HLOOKUP(Calc!$Z$8,look1,Sunrise_set!A175+2)</f>
        <v>1821</v>
      </c>
    </row>
    <row r="176" spans="1:32" x14ac:dyDescent="0.3">
      <c r="A176">
        <v>174</v>
      </c>
      <c r="B176">
        <v>542</v>
      </c>
      <c r="C176">
        <v>1757</v>
      </c>
      <c r="D176">
        <v>549</v>
      </c>
      <c r="E176">
        <v>1805</v>
      </c>
      <c r="F176">
        <v>546</v>
      </c>
      <c r="G176">
        <v>1801</v>
      </c>
      <c r="H176">
        <v>558</v>
      </c>
      <c r="I176">
        <v>1814</v>
      </c>
      <c r="J176">
        <v>552</v>
      </c>
      <c r="K176">
        <v>1807</v>
      </c>
      <c r="L176">
        <v>550</v>
      </c>
      <c r="M176">
        <v>1807</v>
      </c>
      <c r="N176">
        <v>553</v>
      </c>
      <c r="O176">
        <v>1809</v>
      </c>
      <c r="P176">
        <v>551</v>
      </c>
      <c r="Q176">
        <v>1806</v>
      </c>
      <c r="R176">
        <v>544</v>
      </c>
      <c r="S176">
        <v>1759</v>
      </c>
      <c r="T176">
        <v>602</v>
      </c>
      <c r="U176">
        <v>1817</v>
      </c>
      <c r="V176">
        <v>559</v>
      </c>
      <c r="W176">
        <v>1814</v>
      </c>
      <c r="X176">
        <v>551</v>
      </c>
      <c r="Y176">
        <v>1807</v>
      </c>
      <c r="Z176">
        <v>601</v>
      </c>
      <c r="AA176">
        <v>1818</v>
      </c>
      <c r="AB176">
        <v>600</v>
      </c>
      <c r="AC176">
        <v>1818</v>
      </c>
      <c r="AE176">
        <f>HLOOKUP(Calc!$Y$8,look1,Sunrise_set!A176+2)</f>
        <v>600</v>
      </c>
      <c r="AF176">
        <f>HLOOKUP(Calc!$Z$8,look1,Sunrise_set!A176+2)</f>
        <v>1818</v>
      </c>
    </row>
    <row r="177" spans="1:32" x14ac:dyDescent="0.3">
      <c r="A177">
        <v>175</v>
      </c>
      <c r="B177">
        <v>544</v>
      </c>
      <c r="C177">
        <v>1755</v>
      </c>
      <c r="D177">
        <v>551</v>
      </c>
      <c r="E177">
        <v>1802</v>
      </c>
      <c r="F177">
        <v>547</v>
      </c>
      <c r="G177">
        <v>1758</v>
      </c>
      <c r="H177">
        <v>600</v>
      </c>
      <c r="I177">
        <v>1812</v>
      </c>
      <c r="J177">
        <v>554</v>
      </c>
      <c r="K177">
        <v>1805</v>
      </c>
      <c r="L177">
        <v>552</v>
      </c>
      <c r="M177">
        <v>1804</v>
      </c>
      <c r="N177">
        <v>555</v>
      </c>
      <c r="O177">
        <v>1807</v>
      </c>
      <c r="P177">
        <v>552</v>
      </c>
      <c r="Q177">
        <v>1803</v>
      </c>
      <c r="R177">
        <v>545</v>
      </c>
      <c r="S177">
        <v>1757</v>
      </c>
      <c r="T177">
        <v>604</v>
      </c>
      <c r="U177">
        <v>1815</v>
      </c>
      <c r="V177">
        <v>601</v>
      </c>
      <c r="W177">
        <v>1812</v>
      </c>
      <c r="X177">
        <v>552</v>
      </c>
      <c r="Y177">
        <v>1804</v>
      </c>
      <c r="Z177">
        <v>603</v>
      </c>
      <c r="AA177">
        <v>1815</v>
      </c>
      <c r="AB177">
        <v>602</v>
      </c>
      <c r="AC177">
        <v>1815</v>
      </c>
      <c r="AE177">
        <f>HLOOKUP(Calc!$Y$8,look1,Sunrise_set!A177+2)</f>
        <v>602</v>
      </c>
      <c r="AF177">
        <f>HLOOKUP(Calc!$Z$8,look1,Sunrise_set!A177+2)</f>
        <v>1815</v>
      </c>
    </row>
    <row r="178" spans="1:32" x14ac:dyDescent="0.3">
      <c r="A178">
        <v>176</v>
      </c>
      <c r="B178">
        <v>545</v>
      </c>
      <c r="C178">
        <v>1752</v>
      </c>
      <c r="D178">
        <v>553</v>
      </c>
      <c r="E178">
        <v>1800</v>
      </c>
      <c r="F178">
        <v>549</v>
      </c>
      <c r="G178">
        <v>1756</v>
      </c>
      <c r="H178">
        <v>602</v>
      </c>
      <c r="I178">
        <v>1809</v>
      </c>
      <c r="J178">
        <v>555</v>
      </c>
      <c r="K178">
        <v>1803</v>
      </c>
      <c r="L178">
        <v>554</v>
      </c>
      <c r="M178">
        <v>1802</v>
      </c>
      <c r="N178">
        <v>557</v>
      </c>
      <c r="O178">
        <v>1804</v>
      </c>
      <c r="P178">
        <v>554</v>
      </c>
      <c r="Q178">
        <v>1801</v>
      </c>
      <c r="R178">
        <v>547</v>
      </c>
      <c r="S178">
        <v>1754</v>
      </c>
      <c r="T178">
        <v>605</v>
      </c>
      <c r="U178">
        <v>1813</v>
      </c>
      <c r="V178">
        <v>602</v>
      </c>
      <c r="W178">
        <v>1809</v>
      </c>
      <c r="X178">
        <v>554</v>
      </c>
      <c r="Y178">
        <v>1802</v>
      </c>
      <c r="Z178">
        <v>605</v>
      </c>
      <c r="AA178">
        <v>1812</v>
      </c>
      <c r="AB178">
        <v>604</v>
      </c>
      <c r="AC178">
        <v>1812</v>
      </c>
      <c r="AE178">
        <f>HLOOKUP(Calc!$Y$8,look1,Sunrise_set!A178+2)</f>
        <v>604</v>
      </c>
      <c r="AF178">
        <f>HLOOKUP(Calc!$Z$8,look1,Sunrise_set!A178+2)</f>
        <v>1812</v>
      </c>
    </row>
    <row r="179" spans="1:32" x14ac:dyDescent="0.3">
      <c r="A179">
        <v>177</v>
      </c>
      <c r="B179">
        <v>547</v>
      </c>
      <c r="C179">
        <v>1750</v>
      </c>
      <c r="D179">
        <v>554</v>
      </c>
      <c r="E179">
        <v>1758</v>
      </c>
      <c r="F179">
        <v>550</v>
      </c>
      <c r="G179">
        <v>1754</v>
      </c>
      <c r="H179">
        <v>604</v>
      </c>
      <c r="I179">
        <v>1807</v>
      </c>
      <c r="J179">
        <v>557</v>
      </c>
      <c r="K179">
        <v>1800</v>
      </c>
      <c r="L179">
        <v>556</v>
      </c>
      <c r="M179">
        <v>1759</v>
      </c>
      <c r="N179">
        <v>559</v>
      </c>
      <c r="O179">
        <v>1802</v>
      </c>
      <c r="P179">
        <v>556</v>
      </c>
      <c r="Q179">
        <v>1759</v>
      </c>
      <c r="R179">
        <v>549</v>
      </c>
      <c r="S179">
        <v>1752</v>
      </c>
      <c r="T179">
        <v>607</v>
      </c>
      <c r="U179">
        <v>1810</v>
      </c>
      <c r="V179">
        <v>604</v>
      </c>
      <c r="W179">
        <v>1807</v>
      </c>
      <c r="X179">
        <v>556</v>
      </c>
      <c r="Y179">
        <v>1759</v>
      </c>
      <c r="Z179">
        <v>607</v>
      </c>
      <c r="AA179">
        <v>1810</v>
      </c>
      <c r="AB179">
        <v>607</v>
      </c>
      <c r="AC179">
        <v>1810</v>
      </c>
      <c r="AE179">
        <f>HLOOKUP(Calc!$Y$8,look1,Sunrise_set!A179+2)</f>
        <v>607</v>
      </c>
      <c r="AF179">
        <f>HLOOKUP(Calc!$Z$8,look1,Sunrise_set!A179+2)</f>
        <v>1810</v>
      </c>
    </row>
    <row r="180" spans="1:32" x14ac:dyDescent="0.3">
      <c r="A180">
        <v>178</v>
      </c>
      <c r="B180">
        <v>549</v>
      </c>
      <c r="C180">
        <v>1748</v>
      </c>
      <c r="D180">
        <v>556</v>
      </c>
      <c r="E180">
        <v>1755</v>
      </c>
      <c r="F180">
        <v>552</v>
      </c>
      <c r="G180">
        <v>1751</v>
      </c>
      <c r="H180">
        <v>605</v>
      </c>
      <c r="I180">
        <v>1804</v>
      </c>
      <c r="J180">
        <v>559</v>
      </c>
      <c r="K180">
        <v>1758</v>
      </c>
      <c r="L180">
        <v>558</v>
      </c>
      <c r="M180">
        <v>1757</v>
      </c>
      <c r="N180">
        <v>600</v>
      </c>
      <c r="O180">
        <v>1800</v>
      </c>
      <c r="P180">
        <v>557</v>
      </c>
      <c r="Q180">
        <v>1757</v>
      </c>
      <c r="R180">
        <v>550</v>
      </c>
      <c r="S180">
        <v>1750</v>
      </c>
      <c r="T180">
        <v>609</v>
      </c>
      <c r="U180">
        <v>1808</v>
      </c>
      <c r="V180">
        <v>605</v>
      </c>
      <c r="W180">
        <v>1805</v>
      </c>
      <c r="X180">
        <v>558</v>
      </c>
      <c r="Y180">
        <v>1757</v>
      </c>
      <c r="Z180">
        <v>609</v>
      </c>
      <c r="AA180">
        <v>1807</v>
      </c>
      <c r="AB180">
        <v>609</v>
      </c>
      <c r="AC180">
        <v>1807</v>
      </c>
      <c r="AE180">
        <f>HLOOKUP(Calc!$Y$8,look1,Sunrise_set!A180+2)</f>
        <v>609</v>
      </c>
      <c r="AF180">
        <f>HLOOKUP(Calc!$Z$8,look1,Sunrise_set!A180+2)</f>
        <v>1807</v>
      </c>
    </row>
    <row r="181" spans="1:32" x14ac:dyDescent="0.3">
      <c r="A181">
        <v>179</v>
      </c>
      <c r="B181">
        <v>550</v>
      </c>
      <c r="C181">
        <v>1745</v>
      </c>
      <c r="D181">
        <v>558</v>
      </c>
      <c r="E181">
        <v>1753</v>
      </c>
      <c r="F181">
        <v>554</v>
      </c>
      <c r="G181">
        <v>1749</v>
      </c>
      <c r="H181">
        <v>607</v>
      </c>
      <c r="I181">
        <v>1802</v>
      </c>
      <c r="J181">
        <v>600</v>
      </c>
      <c r="K181">
        <v>1756</v>
      </c>
      <c r="L181">
        <v>600</v>
      </c>
      <c r="M181">
        <v>1754</v>
      </c>
      <c r="N181">
        <v>602</v>
      </c>
      <c r="O181">
        <v>1757</v>
      </c>
      <c r="P181">
        <v>559</v>
      </c>
      <c r="Q181">
        <v>1754</v>
      </c>
      <c r="R181">
        <v>552</v>
      </c>
      <c r="S181">
        <v>1747</v>
      </c>
      <c r="T181">
        <v>610</v>
      </c>
      <c r="U181">
        <v>1806</v>
      </c>
      <c r="V181">
        <v>607</v>
      </c>
      <c r="W181">
        <v>1803</v>
      </c>
      <c r="X181">
        <v>600</v>
      </c>
      <c r="Y181">
        <v>1754</v>
      </c>
      <c r="Z181">
        <v>611</v>
      </c>
      <c r="AA181">
        <v>1804</v>
      </c>
      <c r="AB181">
        <v>611</v>
      </c>
      <c r="AC181">
        <v>1804</v>
      </c>
      <c r="AE181">
        <f>HLOOKUP(Calc!$Y$8,look1,Sunrise_set!A181+2)</f>
        <v>611</v>
      </c>
      <c r="AF181">
        <f>HLOOKUP(Calc!$Z$8,look1,Sunrise_set!A181+2)</f>
        <v>1804</v>
      </c>
    </row>
    <row r="182" spans="1:32" x14ac:dyDescent="0.3">
      <c r="A182">
        <v>180</v>
      </c>
      <c r="B182">
        <v>552</v>
      </c>
      <c r="C182">
        <v>1743</v>
      </c>
      <c r="D182">
        <v>600</v>
      </c>
      <c r="E182">
        <v>1750</v>
      </c>
      <c r="F182">
        <v>555</v>
      </c>
      <c r="G182">
        <v>1747</v>
      </c>
      <c r="H182">
        <v>609</v>
      </c>
      <c r="I182">
        <v>1800</v>
      </c>
      <c r="J182">
        <v>602</v>
      </c>
      <c r="K182">
        <v>1753</v>
      </c>
      <c r="L182">
        <v>602</v>
      </c>
      <c r="M182">
        <v>1752</v>
      </c>
      <c r="N182">
        <v>604</v>
      </c>
      <c r="O182">
        <v>1755</v>
      </c>
      <c r="P182">
        <v>600</v>
      </c>
      <c r="Q182">
        <v>1752</v>
      </c>
      <c r="R182">
        <v>553</v>
      </c>
      <c r="S182">
        <v>1745</v>
      </c>
      <c r="T182">
        <v>612</v>
      </c>
      <c r="U182">
        <v>1803</v>
      </c>
      <c r="V182">
        <v>609</v>
      </c>
      <c r="W182">
        <v>1800</v>
      </c>
      <c r="X182">
        <v>601</v>
      </c>
      <c r="Y182">
        <v>1752</v>
      </c>
      <c r="Z182">
        <v>612</v>
      </c>
      <c r="AA182">
        <v>1802</v>
      </c>
      <c r="AB182">
        <v>613</v>
      </c>
      <c r="AC182">
        <v>1801</v>
      </c>
      <c r="AE182">
        <f>HLOOKUP(Calc!$Y$8,look1,Sunrise_set!A182+2)</f>
        <v>613</v>
      </c>
      <c r="AF182">
        <f>HLOOKUP(Calc!$Z$8,look1,Sunrise_set!A182+2)</f>
        <v>1801</v>
      </c>
    </row>
    <row r="183" spans="1:32" x14ac:dyDescent="0.3">
      <c r="A183">
        <v>181</v>
      </c>
      <c r="B183">
        <v>554</v>
      </c>
      <c r="C183">
        <v>1741</v>
      </c>
      <c r="D183">
        <v>601</v>
      </c>
      <c r="E183">
        <v>1748</v>
      </c>
      <c r="F183">
        <v>557</v>
      </c>
      <c r="G183">
        <v>1745</v>
      </c>
      <c r="H183">
        <v>611</v>
      </c>
      <c r="I183">
        <v>1757</v>
      </c>
      <c r="J183">
        <v>604</v>
      </c>
      <c r="K183">
        <v>1751</v>
      </c>
      <c r="L183">
        <v>604</v>
      </c>
      <c r="M183">
        <v>1749</v>
      </c>
      <c r="N183">
        <v>606</v>
      </c>
      <c r="O183">
        <v>1752</v>
      </c>
      <c r="P183">
        <v>602</v>
      </c>
      <c r="Q183">
        <v>1750</v>
      </c>
      <c r="R183">
        <v>555</v>
      </c>
      <c r="S183">
        <v>1743</v>
      </c>
      <c r="T183">
        <v>614</v>
      </c>
      <c r="U183">
        <v>1801</v>
      </c>
      <c r="V183">
        <v>610</v>
      </c>
      <c r="W183">
        <v>1758</v>
      </c>
      <c r="X183">
        <v>603</v>
      </c>
      <c r="Y183">
        <v>1749</v>
      </c>
      <c r="Z183">
        <v>614</v>
      </c>
      <c r="AA183">
        <v>1759</v>
      </c>
      <c r="AB183">
        <v>615</v>
      </c>
      <c r="AC183">
        <v>1759</v>
      </c>
      <c r="AE183">
        <f>HLOOKUP(Calc!$Y$8,look1,Sunrise_set!A183+2)</f>
        <v>615</v>
      </c>
      <c r="AF183">
        <f>HLOOKUP(Calc!$Z$8,look1,Sunrise_set!A183+2)</f>
        <v>1759</v>
      </c>
    </row>
    <row r="184" spans="1:32" x14ac:dyDescent="0.3">
      <c r="A184">
        <v>182</v>
      </c>
      <c r="B184">
        <v>555</v>
      </c>
      <c r="C184">
        <v>1738</v>
      </c>
      <c r="D184">
        <v>603</v>
      </c>
      <c r="E184">
        <v>1746</v>
      </c>
      <c r="F184">
        <v>559</v>
      </c>
      <c r="G184">
        <v>1742</v>
      </c>
      <c r="H184">
        <v>612</v>
      </c>
      <c r="I184">
        <v>1755</v>
      </c>
      <c r="J184">
        <v>606</v>
      </c>
      <c r="K184">
        <v>1749</v>
      </c>
      <c r="L184">
        <v>605</v>
      </c>
      <c r="M184">
        <v>1746</v>
      </c>
      <c r="N184">
        <v>608</v>
      </c>
      <c r="O184">
        <v>1750</v>
      </c>
      <c r="P184">
        <v>604</v>
      </c>
      <c r="Q184">
        <v>1748</v>
      </c>
      <c r="R184">
        <v>557</v>
      </c>
      <c r="S184">
        <v>1741</v>
      </c>
      <c r="T184">
        <v>615</v>
      </c>
      <c r="U184">
        <v>1759</v>
      </c>
      <c r="V184">
        <v>612</v>
      </c>
      <c r="W184">
        <v>1756</v>
      </c>
      <c r="X184">
        <v>605</v>
      </c>
      <c r="Y184">
        <v>1747</v>
      </c>
      <c r="Z184">
        <v>616</v>
      </c>
      <c r="AA184">
        <v>1757</v>
      </c>
      <c r="AB184">
        <v>617</v>
      </c>
      <c r="AC184">
        <v>1756</v>
      </c>
      <c r="AE184">
        <f>HLOOKUP(Calc!$Y$8,look1,Sunrise_set!A184+2)</f>
        <v>617</v>
      </c>
      <c r="AF184">
        <f>HLOOKUP(Calc!$Z$8,look1,Sunrise_set!A184+2)</f>
        <v>1756</v>
      </c>
    </row>
    <row r="185" spans="1:32" x14ac:dyDescent="0.3">
      <c r="A185">
        <v>183</v>
      </c>
      <c r="B185">
        <v>557</v>
      </c>
      <c r="C185">
        <v>1736</v>
      </c>
      <c r="D185">
        <v>605</v>
      </c>
      <c r="E185">
        <v>1743</v>
      </c>
      <c r="F185">
        <v>600</v>
      </c>
      <c r="G185">
        <v>1740</v>
      </c>
      <c r="H185">
        <v>614</v>
      </c>
      <c r="I185">
        <v>1752</v>
      </c>
      <c r="J185">
        <v>607</v>
      </c>
      <c r="K185">
        <v>1746</v>
      </c>
      <c r="L185">
        <v>607</v>
      </c>
      <c r="M185">
        <v>1744</v>
      </c>
      <c r="N185">
        <v>609</v>
      </c>
      <c r="O185">
        <v>1747</v>
      </c>
      <c r="P185">
        <v>605</v>
      </c>
      <c r="Q185">
        <v>1745</v>
      </c>
      <c r="R185">
        <v>558</v>
      </c>
      <c r="S185">
        <v>1738</v>
      </c>
      <c r="T185">
        <v>617</v>
      </c>
      <c r="U185">
        <v>1756</v>
      </c>
      <c r="V185">
        <v>613</v>
      </c>
      <c r="W185">
        <v>1754</v>
      </c>
      <c r="X185">
        <v>607</v>
      </c>
      <c r="Y185">
        <v>1745</v>
      </c>
      <c r="Z185">
        <v>618</v>
      </c>
      <c r="AA185">
        <v>1754</v>
      </c>
      <c r="AB185">
        <v>619</v>
      </c>
      <c r="AC185">
        <v>1753</v>
      </c>
      <c r="AE185">
        <f>HLOOKUP(Calc!$Y$8,look1,Sunrise_set!A185+2)</f>
        <v>619</v>
      </c>
      <c r="AF185">
        <f>HLOOKUP(Calc!$Z$8,look1,Sunrise_set!A185+2)</f>
        <v>1753</v>
      </c>
    </row>
    <row r="186" spans="1:32" x14ac:dyDescent="0.3">
      <c r="A186">
        <v>184</v>
      </c>
      <c r="B186">
        <v>559</v>
      </c>
      <c r="C186">
        <v>1734</v>
      </c>
      <c r="D186">
        <v>607</v>
      </c>
      <c r="E186">
        <v>1741</v>
      </c>
      <c r="F186">
        <v>602</v>
      </c>
      <c r="G186">
        <v>1738</v>
      </c>
      <c r="H186">
        <v>616</v>
      </c>
      <c r="I186">
        <v>1750</v>
      </c>
      <c r="J186">
        <v>609</v>
      </c>
      <c r="K186">
        <v>1744</v>
      </c>
      <c r="L186">
        <v>609</v>
      </c>
      <c r="M186">
        <v>1741</v>
      </c>
      <c r="N186">
        <v>611</v>
      </c>
      <c r="O186">
        <v>1745</v>
      </c>
      <c r="P186">
        <v>607</v>
      </c>
      <c r="Q186">
        <v>1743</v>
      </c>
      <c r="R186">
        <v>600</v>
      </c>
      <c r="S186">
        <v>1736</v>
      </c>
      <c r="T186">
        <v>619</v>
      </c>
      <c r="U186">
        <v>1754</v>
      </c>
      <c r="V186">
        <v>615</v>
      </c>
      <c r="W186">
        <v>1751</v>
      </c>
      <c r="X186">
        <v>609</v>
      </c>
      <c r="Y186">
        <v>1742</v>
      </c>
      <c r="Z186">
        <v>620</v>
      </c>
      <c r="AA186">
        <v>1751</v>
      </c>
      <c r="AB186">
        <v>621</v>
      </c>
      <c r="AC186">
        <v>1750</v>
      </c>
      <c r="AE186">
        <f>HLOOKUP(Calc!$Y$8,look1,Sunrise_set!A186+2)</f>
        <v>621</v>
      </c>
      <c r="AF186">
        <f>HLOOKUP(Calc!$Z$8,look1,Sunrise_set!A186+2)</f>
        <v>1750</v>
      </c>
    </row>
    <row r="187" spans="1:32" x14ac:dyDescent="0.3">
      <c r="A187">
        <v>185</v>
      </c>
      <c r="B187">
        <v>600</v>
      </c>
      <c r="C187">
        <v>1731</v>
      </c>
      <c r="D187">
        <v>608</v>
      </c>
      <c r="E187">
        <v>1739</v>
      </c>
      <c r="F187">
        <v>603</v>
      </c>
      <c r="G187">
        <v>1735</v>
      </c>
      <c r="H187">
        <v>618</v>
      </c>
      <c r="I187">
        <v>1748</v>
      </c>
      <c r="J187">
        <v>611</v>
      </c>
      <c r="K187">
        <v>1741</v>
      </c>
      <c r="L187">
        <v>611</v>
      </c>
      <c r="M187">
        <v>1739</v>
      </c>
      <c r="N187">
        <v>613</v>
      </c>
      <c r="O187">
        <v>1743</v>
      </c>
      <c r="P187">
        <v>608</v>
      </c>
      <c r="Q187">
        <v>1741</v>
      </c>
      <c r="R187">
        <v>601</v>
      </c>
      <c r="S187">
        <v>1734</v>
      </c>
      <c r="T187">
        <v>620</v>
      </c>
      <c r="U187">
        <v>1752</v>
      </c>
      <c r="V187">
        <v>616</v>
      </c>
      <c r="W187">
        <v>1749</v>
      </c>
      <c r="X187">
        <v>610</v>
      </c>
      <c r="Y187">
        <v>1740</v>
      </c>
      <c r="Z187">
        <v>622</v>
      </c>
      <c r="AA187">
        <v>1749</v>
      </c>
      <c r="AB187">
        <v>623</v>
      </c>
      <c r="AC187">
        <v>1748</v>
      </c>
      <c r="AE187">
        <f>HLOOKUP(Calc!$Y$8,look1,Sunrise_set!A187+2)</f>
        <v>623</v>
      </c>
      <c r="AF187">
        <f>HLOOKUP(Calc!$Z$8,look1,Sunrise_set!A187+2)</f>
        <v>1748</v>
      </c>
    </row>
    <row r="188" spans="1:32" x14ac:dyDescent="0.3">
      <c r="A188">
        <v>186</v>
      </c>
      <c r="B188">
        <v>602</v>
      </c>
      <c r="C188">
        <v>1729</v>
      </c>
      <c r="D188">
        <v>610</v>
      </c>
      <c r="E188">
        <v>1736</v>
      </c>
      <c r="F188">
        <v>605</v>
      </c>
      <c r="G188">
        <v>1733</v>
      </c>
      <c r="H188">
        <v>619</v>
      </c>
      <c r="I188">
        <v>1745</v>
      </c>
      <c r="J188">
        <v>612</v>
      </c>
      <c r="K188">
        <v>1739</v>
      </c>
      <c r="L188">
        <v>613</v>
      </c>
      <c r="M188">
        <v>1736</v>
      </c>
      <c r="N188">
        <v>615</v>
      </c>
      <c r="O188">
        <v>1740</v>
      </c>
      <c r="P188">
        <v>610</v>
      </c>
      <c r="Q188">
        <v>1739</v>
      </c>
      <c r="R188">
        <v>603</v>
      </c>
      <c r="S188">
        <v>1732</v>
      </c>
      <c r="T188">
        <v>622</v>
      </c>
      <c r="U188">
        <v>1750</v>
      </c>
      <c r="V188">
        <v>618</v>
      </c>
      <c r="W188">
        <v>1747</v>
      </c>
      <c r="X188">
        <v>612</v>
      </c>
      <c r="Y188">
        <v>1737</v>
      </c>
      <c r="Z188">
        <v>624</v>
      </c>
      <c r="AA188">
        <v>1746</v>
      </c>
      <c r="AB188">
        <v>626</v>
      </c>
      <c r="AC188">
        <v>1745</v>
      </c>
      <c r="AE188">
        <f>HLOOKUP(Calc!$Y$8,look1,Sunrise_set!A188+2)</f>
        <v>626</v>
      </c>
      <c r="AF188">
        <f>HLOOKUP(Calc!$Z$8,look1,Sunrise_set!A188+2)</f>
        <v>1745</v>
      </c>
    </row>
    <row r="189" spans="1:32" x14ac:dyDescent="0.3">
      <c r="A189">
        <v>187</v>
      </c>
      <c r="B189">
        <v>604</v>
      </c>
      <c r="C189">
        <v>1727</v>
      </c>
      <c r="D189">
        <v>612</v>
      </c>
      <c r="E189">
        <v>1734</v>
      </c>
      <c r="F189">
        <v>607</v>
      </c>
      <c r="G189">
        <v>1731</v>
      </c>
      <c r="H189">
        <v>621</v>
      </c>
      <c r="I189">
        <v>1743</v>
      </c>
      <c r="J189">
        <v>614</v>
      </c>
      <c r="K189">
        <v>1737</v>
      </c>
      <c r="L189">
        <v>615</v>
      </c>
      <c r="M189">
        <v>1734</v>
      </c>
      <c r="N189">
        <v>616</v>
      </c>
      <c r="O189">
        <v>1738</v>
      </c>
      <c r="P189">
        <v>612</v>
      </c>
      <c r="Q189">
        <v>1736</v>
      </c>
      <c r="R189">
        <v>605</v>
      </c>
      <c r="S189">
        <v>1729</v>
      </c>
      <c r="T189">
        <v>624</v>
      </c>
      <c r="U189">
        <v>1747</v>
      </c>
      <c r="V189">
        <v>620</v>
      </c>
      <c r="W189">
        <v>1745</v>
      </c>
      <c r="X189">
        <v>614</v>
      </c>
      <c r="Y189">
        <v>1735</v>
      </c>
      <c r="Z189">
        <v>626</v>
      </c>
      <c r="AA189">
        <v>1744</v>
      </c>
      <c r="AB189">
        <v>628</v>
      </c>
      <c r="AC189">
        <v>1742</v>
      </c>
      <c r="AE189">
        <f>HLOOKUP(Calc!$Y$8,look1,Sunrise_set!A189+2)</f>
        <v>628</v>
      </c>
      <c r="AF189">
        <f>HLOOKUP(Calc!$Z$8,look1,Sunrise_set!A189+2)</f>
        <v>1742</v>
      </c>
    </row>
    <row r="190" spans="1:32" x14ac:dyDescent="0.3">
      <c r="A190">
        <v>188</v>
      </c>
      <c r="B190">
        <v>605</v>
      </c>
      <c r="C190">
        <v>1724</v>
      </c>
      <c r="D190">
        <v>614</v>
      </c>
      <c r="E190">
        <v>1731</v>
      </c>
      <c r="F190">
        <v>608</v>
      </c>
      <c r="G190">
        <v>1729</v>
      </c>
      <c r="H190">
        <v>623</v>
      </c>
      <c r="I190">
        <v>1740</v>
      </c>
      <c r="J190">
        <v>616</v>
      </c>
      <c r="K190">
        <v>1734</v>
      </c>
      <c r="L190">
        <v>617</v>
      </c>
      <c r="M190">
        <v>1731</v>
      </c>
      <c r="N190">
        <v>618</v>
      </c>
      <c r="O190">
        <v>1735</v>
      </c>
      <c r="P190">
        <v>613</v>
      </c>
      <c r="Q190">
        <v>1734</v>
      </c>
      <c r="R190">
        <v>606</v>
      </c>
      <c r="S190">
        <v>1727</v>
      </c>
      <c r="T190">
        <v>625</v>
      </c>
      <c r="U190">
        <v>1745</v>
      </c>
      <c r="V190">
        <v>621</v>
      </c>
      <c r="W190">
        <v>1743</v>
      </c>
      <c r="X190">
        <v>616</v>
      </c>
      <c r="Y190">
        <v>1732</v>
      </c>
      <c r="Z190">
        <v>628</v>
      </c>
      <c r="AA190">
        <v>1741</v>
      </c>
      <c r="AB190">
        <v>630</v>
      </c>
      <c r="AC190">
        <v>1739</v>
      </c>
      <c r="AE190">
        <f>HLOOKUP(Calc!$Y$8,look1,Sunrise_set!A190+2)</f>
        <v>630</v>
      </c>
      <c r="AF190">
        <f>HLOOKUP(Calc!$Z$8,look1,Sunrise_set!A190+2)</f>
        <v>1739</v>
      </c>
    </row>
    <row r="191" spans="1:32" x14ac:dyDescent="0.3">
      <c r="A191">
        <v>189</v>
      </c>
      <c r="B191">
        <v>607</v>
      </c>
      <c r="C191">
        <v>1722</v>
      </c>
      <c r="D191">
        <v>615</v>
      </c>
      <c r="E191">
        <v>1729</v>
      </c>
      <c r="F191">
        <v>610</v>
      </c>
      <c r="G191">
        <v>1726</v>
      </c>
      <c r="H191">
        <v>625</v>
      </c>
      <c r="I191">
        <v>1738</v>
      </c>
      <c r="J191">
        <v>618</v>
      </c>
      <c r="K191">
        <v>1732</v>
      </c>
      <c r="L191">
        <v>619</v>
      </c>
      <c r="M191">
        <v>1729</v>
      </c>
      <c r="N191">
        <v>620</v>
      </c>
      <c r="O191">
        <v>1733</v>
      </c>
      <c r="P191">
        <v>615</v>
      </c>
      <c r="Q191">
        <v>1732</v>
      </c>
      <c r="R191">
        <v>608</v>
      </c>
      <c r="S191">
        <v>1725</v>
      </c>
      <c r="T191">
        <v>627</v>
      </c>
      <c r="U191">
        <v>1743</v>
      </c>
      <c r="V191">
        <v>623</v>
      </c>
      <c r="W191">
        <v>1740</v>
      </c>
      <c r="X191">
        <v>618</v>
      </c>
      <c r="Y191">
        <v>1730</v>
      </c>
      <c r="Z191">
        <v>630</v>
      </c>
      <c r="AA191">
        <v>1738</v>
      </c>
      <c r="AB191">
        <v>632</v>
      </c>
      <c r="AC191">
        <v>1737</v>
      </c>
      <c r="AE191">
        <f>HLOOKUP(Calc!$Y$8,look1,Sunrise_set!A191+2)</f>
        <v>632</v>
      </c>
      <c r="AF191">
        <f>HLOOKUP(Calc!$Z$8,look1,Sunrise_set!A191+2)</f>
        <v>1737</v>
      </c>
    </row>
    <row r="192" spans="1:32" x14ac:dyDescent="0.3">
      <c r="A192">
        <v>190</v>
      </c>
      <c r="B192">
        <v>609</v>
      </c>
      <c r="C192">
        <v>1720</v>
      </c>
      <c r="D192">
        <v>617</v>
      </c>
      <c r="E192">
        <v>1727</v>
      </c>
      <c r="F192">
        <v>612</v>
      </c>
      <c r="G192">
        <v>1724</v>
      </c>
      <c r="H192">
        <v>627</v>
      </c>
      <c r="I192">
        <v>1736</v>
      </c>
      <c r="J192">
        <v>619</v>
      </c>
      <c r="K192">
        <v>1730</v>
      </c>
      <c r="L192">
        <v>621</v>
      </c>
      <c r="M192">
        <v>1726</v>
      </c>
      <c r="N192">
        <v>622</v>
      </c>
      <c r="O192">
        <v>1731</v>
      </c>
      <c r="P192">
        <v>617</v>
      </c>
      <c r="Q192">
        <v>1730</v>
      </c>
      <c r="R192">
        <v>610</v>
      </c>
      <c r="S192">
        <v>1723</v>
      </c>
      <c r="T192">
        <v>629</v>
      </c>
      <c r="U192">
        <v>1740</v>
      </c>
      <c r="V192">
        <v>624</v>
      </c>
      <c r="W192">
        <v>1738</v>
      </c>
      <c r="X192">
        <v>620</v>
      </c>
      <c r="Y192">
        <v>1728</v>
      </c>
      <c r="Z192">
        <v>632</v>
      </c>
      <c r="AA192">
        <v>1736</v>
      </c>
      <c r="AB192">
        <v>634</v>
      </c>
      <c r="AC192">
        <v>1734</v>
      </c>
      <c r="AE192">
        <f>HLOOKUP(Calc!$Y$8,look1,Sunrise_set!A192+2)</f>
        <v>634</v>
      </c>
      <c r="AF192">
        <f>HLOOKUP(Calc!$Z$8,look1,Sunrise_set!A192+2)</f>
        <v>1734</v>
      </c>
    </row>
    <row r="193" spans="1:32" x14ac:dyDescent="0.3">
      <c r="A193">
        <v>191</v>
      </c>
      <c r="B193">
        <v>611</v>
      </c>
      <c r="C193">
        <v>1718</v>
      </c>
      <c r="D193">
        <v>619</v>
      </c>
      <c r="E193">
        <v>1724</v>
      </c>
      <c r="F193">
        <v>613</v>
      </c>
      <c r="G193">
        <v>1722</v>
      </c>
      <c r="H193">
        <v>628</v>
      </c>
      <c r="I193">
        <v>1733</v>
      </c>
      <c r="J193">
        <v>621</v>
      </c>
      <c r="K193">
        <v>1728</v>
      </c>
      <c r="L193">
        <v>623</v>
      </c>
      <c r="M193">
        <v>1724</v>
      </c>
      <c r="N193">
        <v>624</v>
      </c>
      <c r="O193">
        <v>1728</v>
      </c>
      <c r="P193">
        <v>618</v>
      </c>
      <c r="Q193">
        <v>1727</v>
      </c>
      <c r="R193">
        <v>611</v>
      </c>
      <c r="S193">
        <v>1721</v>
      </c>
      <c r="T193">
        <v>630</v>
      </c>
      <c r="U193">
        <v>1738</v>
      </c>
      <c r="V193">
        <v>626</v>
      </c>
      <c r="W193">
        <v>1736</v>
      </c>
      <c r="X193">
        <v>621</v>
      </c>
      <c r="Y193">
        <v>1725</v>
      </c>
      <c r="Z193">
        <v>634</v>
      </c>
      <c r="AA193">
        <v>1733</v>
      </c>
      <c r="AB193">
        <v>636</v>
      </c>
      <c r="AC193">
        <v>1731</v>
      </c>
      <c r="AE193">
        <f>HLOOKUP(Calc!$Y$8,look1,Sunrise_set!A193+2)</f>
        <v>636</v>
      </c>
      <c r="AF193">
        <f>HLOOKUP(Calc!$Z$8,look1,Sunrise_set!A193+2)</f>
        <v>1731</v>
      </c>
    </row>
    <row r="194" spans="1:32" x14ac:dyDescent="0.3">
      <c r="A194">
        <v>192</v>
      </c>
      <c r="B194">
        <v>612</v>
      </c>
      <c r="C194">
        <v>1715</v>
      </c>
      <c r="D194">
        <v>621</v>
      </c>
      <c r="E194">
        <v>1722</v>
      </c>
      <c r="F194">
        <v>615</v>
      </c>
      <c r="G194">
        <v>1720</v>
      </c>
      <c r="H194">
        <v>630</v>
      </c>
      <c r="I194">
        <v>1731</v>
      </c>
      <c r="J194">
        <v>623</v>
      </c>
      <c r="K194">
        <v>1725</v>
      </c>
      <c r="L194">
        <v>625</v>
      </c>
      <c r="M194">
        <v>1721</v>
      </c>
      <c r="N194">
        <v>626</v>
      </c>
      <c r="O194">
        <v>1726</v>
      </c>
      <c r="P194">
        <v>620</v>
      </c>
      <c r="Q194">
        <v>1725</v>
      </c>
      <c r="R194">
        <v>613</v>
      </c>
      <c r="S194">
        <v>1718</v>
      </c>
      <c r="T194">
        <v>632</v>
      </c>
      <c r="U194">
        <v>1736</v>
      </c>
      <c r="V194">
        <v>628</v>
      </c>
      <c r="W194">
        <v>1734</v>
      </c>
      <c r="X194">
        <v>623</v>
      </c>
      <c r="Y194">
        <v>1723</v>
      </c>
      <c r="Z194">
        <v>636</v>
      </c>
      <c r="AA194">
        <v>1731</v>
      </c>
      <c r="AB194">
        <v>639</v>
      </c>
      <c r="AC194">
        <v>1729</v>
      </c>
      <c r="AE194">
        <f>HLOOKUP(Calc!$Y$8,look1,Sunrise_set!A194+2)</f>
        <v>639</v>
      </c>
      <c r="AF194">
        <f>HLOOKUP(Calc!$Z$8,look1,Sunrise_set!A194+2)</f>
        <v>1729</v>
      </c>
    </row>
    <row r="195" spans="1:32" x14ac:dyDescent="0.3">
      <c r="A195">
        <v>193</v>
      </c>
      <c r="B195">
        <v>614</v>
      </c>
      <c r="C195">
        <v>1713</v>
      </c>
      <c r="D195">
        <v>622</v>
      </c>
      <c r="E195">
        <v>1720</v>
      </c>
      <c r="F195">
        <v>617</v>
      </c>
      <c r="G195">
        <v>1718</v>
      </c>
      <c r="H195">
        <v>632</v>
      </c>
      <c r="I195">
        <v>1729</v>
      </c>
      <c r="J195">
        <v>624</v>
      </c>
      <c r="K195">
        <v>1723</v>
      </c>
      <c r="L195">
        <v>627</v>
      </c>
      <c r="M195">
        <v>1719</v>
      </c>
      <c r="N195">
        <v>627</v>
      </c>
      <c r="O195">
        <v>1723</v>
      </c>
      <c r="P195">
        <v>622</v>
      </c>
      <c r="Q195">
        <v>1723</v>
      </c>
      <c r="R195">
        <v>614</v>
      </c>
      <c r="S195">
        <v>1716</v>
      </c>
      <c r="T195">
        <v>634</v>
      </c>
      <c r="U195">
        <v>1734</v>
      </c>
      <c r="V195">
        <v>629</v>
      </c>
      <c r="W195">
        <v>1732</v>
      </c>
      <c r="X195">
        <v>625</v>
      </c>
      <c r="Y195">
        <v>1720</v>
      </c>
      <c r="Z195">
        <v>638</v>
      </c>
      <c r="AA195">
        <v>1728</v>
      </c>
      <c r="AB195">
        <v>641</v>
      </c>
      <c r="AC195">
        <v>1726</v>
      </c>
      <c r="AE195">
        <f>HLOOKUP(Calc!$Y$8,look1,Sunrise_set!A195+2)</f>
        <v>641</v>
      </c>
      <c r="AF195">
        <f>HLOOKUP(Calc!$Z$8,look1,Sunrise_set!A195+2)</f>
        <v>1726</v>
      </c>
    </row>
    <row r="196" spans="1:32" x14ac:dyDescent="0.3">
      <c r="A196">
        <v>194</v>
      </c>
      <c r="B196">
        <v>616</v>
      </c>
      <c r="C196">
        <v>1711</v>
      </c>
      <c r="D196">
        <v>624</v>
      </c>
      <c r="E196">
        <v>1717</v>
      </c>
      <c r="F196">
        <v>618</v>
      </c>
      <c r="G196">
        <v>1715</v>
      </c>
      <c r="H196">
        <v>634</v>
      </c>
      <c r="I196">
        <v>1726</v>
      </c>
      <c r="J196">
        <v>626</v>
      </c>
      <c r="K196">
        <v>1721</v>
      </c>
      <c r="L196">
        <v>629</v>
      </c>
      <c r="M196">
        <v>1716</v>
      </c>
      <c r="N196">
        <v>629</v>
      </c>
      <c r="O196">
        <v>1721</v>
      </c>
      <c r="P196">
        <v>623</v>
      </c>
      <c r="Q196">
        <v>1721</v>
      </c>
      <c r="R196">
        <v>616</v>
      </c>
      <c r="S196">
        <v>1714</v>
      </c>
      <c r="T196">
        <v>635</v>
      </c>
      <c r="U196">
        <v>1731</v>
      </c>
      <c r="V196">
        <v>631</v>
      </c>
      <c r="W196">
        <v>1730</v>
      </c>
      <c r="X196">
        <v>627</v>
      </c>
      <c r="Y196">
        <v>1718</v>
      </c>
      <c r="Z196">
        <v>640</v>
      </c>
      <c r="AA196">
        <v>1726</v>
      </c>
      <c r="AB196">
        <v>643</v>
      </c>
      <c r="AC196">
        <v>1723</v>
      </c>
      <c r="AE196">
        <f>HLOOKUP(Calc!$Y$8,look1,Sunrise_set!A196+2)</f>
        <v>643</v>
      </c>
      <c r="AF196">
        <f>HLOOKUP(Calc!$Z$8,look1,Sunrise_set!A196+2)</f>
        <v>1723</v>
      </c>
    </row>
    <row r="197" spans="1:32" x14ac:dyDescent="0.3">
      <c r="A197">
        <v>195</v>
      </c>
      <c r="B197">
        <v>617</v>
      </c>
      <c r="C197">
        <v>1709</v>
      </c>
      <c r="D197">
        <v>626</v>
      </c>
      <c r="E197">
        <v>1715</v>
      </c>
      <c r="F197">
        <v>620</v>
      </c>
      <c r="G197">
        <v>1713</v>
      </c>
      <c r="H197">
        <v>636</v>
      </c>
      <c r="I197">
        <v>1724</v>
      </c>
      <c r="J197">
        <v>628</v>
      </c>
      <c r="K197">
        <v>1718</v>
      </c>
      <c r="L197">
        <v>630</v>
      </c>
      <c r="M197">
        <v>1714</v>
      </c>
      <c r="N197">
        <v>631</v>
      </c>
      <c r="O197">
        <v>1719</v>
      </c>
      <c r="P197">
        <v>625</v>
      </c>
      <c r="Q197">
        <v>1719</v>
      </c>
      <c r="R197">
        <v>618</v>
      </c>
      <c r="S197">
        <v>1712</v>
      </c>
      <c r="T197">
        <v>637</v>
      </c>
      <c r="U197">
        <v>1729</v>
      </c>
      <c r="V197">
        <v>633</v>
      </c>
      <c r="W197">
        <v>1728</v>
      </c>
      <c r="X197">
        <v>629</v>
      </c>
      <c r="Y197">
        <v>1716</v>
      </c>
      <c r="Z197">
        <v>642</v>
      </c>
      <c r="AA197">
        <v>1723</v>
      </c>
      <c r="AB197">
        <v>645</v>
      </c>
      <c r="AC197">
        <v>1721</v>
      </c>
      <c r="AE197">
        <f>HLOOKUP(Calc!$Y$8,look1,Sunrise_set!A197+2)</f>
        <v>645</v>
      </c>
      <c r="AF197">
        <f>HLOOKUP(Calc!$Z$8,look1,Sunrise_set!A197+2)</f>
        <v>1721</v>
      </c>
    </row>
    <row r="198" spans="1:32" x14ac:dyDescent="0.3">
      <c r="A198">
        <v>196</v>
      </c>
      <c r="B198">
        <v>619</v>
      </c>
      <c r="C198">
        <v>1706</v>
      </c>
      <c r="D198">
        <v>628</v>
      </c>
      <c r="E198">
        <v>1713</v>
      </c>
      <c r="F198">
        <v>622</v>
      </c>
      <c r="G198">
        <v>1711</v>
      </c>
      <c r="H198">
        <v>638</v>
      </c>
      <c r="I198">
        <v>1722</v>
      </c>
      <c r="J198">
        <v>630</v>
      </c>
      <c r="K198">
        <v>1716</v>
      </c>
      <c r="L198">
        <v>632</v>
      </c>
      <c r="M198">
        <v>1711</v>
      </c>
      <c r="N198">
        <v>633</v>
      </c>
      <c r="O198">
        <v>1716</v>
      </c>
      <c r="P198">
        <v>627</v>
      </c>
      <c r="Q198">
        <v>1717</v>
      </c>
      <c r="R198">
        <v>619</v>
      </c>
      <c r="S198">
        <v>1710</v>
      </c>
      <c r="T198">
        <v>639</v>
      </c>
      <c r="U198">
        <v>1727</v>
      </c>
      <c r="V198">
        <v>634</v>
      </c>
      <c r="W198">
        <v>1725</v>
      </c>
      <c r="X198">
        <v>631</v>
      </c>
      <c r="Y198">
        <v>1713</v>
      </c>
      <c r="Z198">
        <v>645</v>
      </c>
      <c r="AA198">
        <v>1721</v>
      </c>
      <c r="AB198">
        <v>647</v>
      </c>
      <c r="AC198">
        <v>1718</v>
      </c>
      <c r="AE198">
        <f>HLOOKUP(Calc!$Y$8,look1,Sunrise_set!A198+2)</f>
        <v>647</v>
      </c>
      <c r="AF198">
        <f>HLOOKUP(Calc!$Z$8,look1,Sunrise_set!A198+2)</f>
        <v>1718</v>
      </c>
    </row>
    <row r="199" spans="1:32" x14ac:dyDescent="0.3">
      <c r="A199">
        <v>197</v>
      </c>
      <c r="B199">
        <v>621</v>
      </c>
      <c r="C199">
        <v>1704</v>
      </c>
      <c r="D199">
        <v>630</v>
      </c>
      <c r="E199">
        <v>1711</v>
      </c>
      <c r="F199">
        <v>623</v>
      </c>
      <c r="G199">
        <v>1709</v>
      </c>
      <c r="H199">
        <v>639</v>
      </c>
      <c r="I199">
        <v>1719</v>
      </c>
      <c r="J199">
        <v>632</v>
      </c>
      <c r="K199">
        <v>1714</v>
      </c>
      <c r="L199">
        <v>634</v>
      </c>
      <c r="M199">
        <v>1709</v>
      </c>
      <c r="N199">
        <v>635</v>
      </c>
      <c r="O199">
        <v>1714</v>
      </c>
      <c r="P199">
        <v>628</v>
      </c>
      <c r="Q199">
        <v>1714</v>
      </c>
      <c r="R199">
        <v>621</v>
      </c>
      <c r="S199">
        <v>1708</v>
      </c>
      <c r="T199">
        <v>641</v>
      </c>
      <c r="U199">
        <v>1725</v>
      </c>
      <c r="V199">
        <v>636</v>
      </c>
      <c r="W199">
        <v>1723</v>
      </c>
      <c r="X199">
        <v>633</v>
      </c>
      <c r="Y199">
        <v>1711</v>
      </c>
      <c r="Z199">
        <v>647</v>
      </c>
      <c r="AA199">
        <v>1718</v>
      </c>
      <c r="AB199">
        <v>649</v>
      </c>
      <c r="AC199">
        <v>1715</v>
      </c>
      <c r="AE199">
        <f>HLOOKUP(Calc!$Y$8,look1,Sunrise_set!A199+2)</f>
        <v>649</v>
      </c>
      <c r="AF199">
        <f>HLOOKUP(Calc!$Z$8,look1,Sunrise_set!A199+2)</f>
        <v>1715</v>
      </c>
    </row>
    <row r="200" spans="1:32" x14ac:dyDescent="0.3">
      <c r="A200">
        <v>198</v>
      </c>
      <c r="B200">
        <v>623</v>
      </c>
      <c r="C200">
        <v>1702</v>
      </c>
      <c r="D200">
        <v>631</v>
      </c>
      <c r="E200">
        <v>1708</v>
      </c>
      <c r="F200">
        <v>625</v>
      </c>
      <c r="G200">
        <v>1707</v>
      </c>
      <c r="H200">
        <v>641</v>
      </c>
      <c r="I200">
        <v>1717</v>
      </c>
      <c r="J200">
        <v>633</v>
      </c>
      <c r="K200">
        <v>1712</v>
      </c>
      <c r="L200">
        <v>636</v>
      </c>
      <c r="M200">
        <v>1707</v>
      </c>
      <c r="N200">
        <v>637</v>
      </c>
      <c r="O200">
        <v>1712</v>
      </c>
      <c r="P200">
        <v>630</v>
      </c>
      <c r="Q200">
        <v>1712</v>
      </c>
      <c r="R200">
        <v>623</v>
      </c>
      <c r="S200">
        <v>1706</v>
      </c>
      <c r="T200">
        <v>642</v>
      </c>
      <c r="U200">
        <v>1723</v>
      </c>
      <c r="V200">
        <v>637</v>
      </c>
      <c r="W200">
        <v>1721</v>
      </c>
      <c r="X200">
        <v>634</v>
      </c>
      <c r="Y200">
        <v>1709</v>
      </c>
      <c r="Z200">
        <v>649</v>
      </c>
      <c r="AA200">
        <v>1716</v>
      </c>
      <c r="AB200">
        <v>652</v>
      </c>
      <c r="AC200">
        <v>1713</v>
      </c>
      <c r="AE200">
        <f>HLOOKUP(Calc!$Y$8,look1,Sunrise_set!A200+2)</f>
        <v>652</v>
      </c>
      <c r="AF200">
        <f>HLOOKUP(Calc!$Z$8,look1,Sunrise_set!A200+2)</f>
        <v>1713</v>
      </c>
    </row>
    <row r="201" spans="1:32" x14ac:dyDescent="0.3">
      <c r="A201">
        <v>199</v>
      </c>
      <c r="B201">
        <v>624</v>
      </c>
      <c r="C201">
        <v>1700</v>
      </c>
      <c r="D201">
        <v>633</v>
      </c>
      <c r="E201">
        <v>1706</v>
      </c>
      <c r="F201">
        <v>627</v>
      </c>
      <c r="G201">
        <v>1705</v>
      </c>
      <c r="H201">
        <v>643</v>
      </c>
      <c r="I201">
        <v>1715</v>
      </c>
      <c r="J201">
        <v>635</v>
      </c>
      <c r="K201">
        <v>1710</v>
      </c>
      <c r="L201">
        <v>638</v>
      </c>
      <c r="M201">
        <v>1704</v>
      </c>
      <c r="N201">
        <v>638</v>
      </c>
      <c r="O201">
        <v>1710</v>
      </c>
      <c r="P201">
        <v>632</v>
      </c>
      <c r="Q201">
        <v>1710</v>
      </c>
      <c r="R201">
        <v>624</v>
      </c>
      <c r="S201">
        <v>1703</v>
      </c>
      <c r="T201">
        <v>644</v>
      </c>
      <c r="U201">
        <v>1721</v>
      </c>
      <c r="V201">
        <v>639</v>
      </c>
      <c r="W201">
        <v>1719</v>
      </c>
      <c r="X201">
        <v>636</v>
      </c>
      <c r="Y201">
        <v>1706</v>
      </c>
      <c r="Z201">
        <v>651</v>
      </c>
      <c r="AA201">
        <v>1713</v>
      </c>
      <c r="AB201">
        <v>654</v>
      </c>
      <c r="AC201">
        <v>1710</v>
      </c>
      <c r="AE201">
        <f>HLOOKUP(Calc!$Y$8,look1,Sunrise_set!A201+2)</f>
        <v>654</v>
      </c>
      <c r="AF201">
        <f>HLOOKUP(Calc!$Z$8,look1,Sunrise_set!A201+2)</f>
        <v>1710</v>
      </c>
    </row>
    <row r="202" spans="1:32" x14ac:dyDescent="0.3">
      <c r="A202">
        <v>200</v>
      </c>
      <c r="B202">
        <v>626</v>
      </c>
      <c r="C202">
        <v>1658</v>
      </c>
      <c r="D202">
        <v>635</v>
      </c>
      <c r="E202">
        <v>1704</v>
      </c>
      <c r="F202">
        <v>629</v>
      </c>
      <c r="G202">
        <v>1703</v>
      </c>
      <c r="H202">
        <v>645</v>
      </c>
      <c r="I202">
        <v>1713</v>
      </c>
      <c r="J202">
        <v>637</v>
      </c>
      <c r="K202">
        <v>1707</v>
      </c>
      <c r="L202">
        <v>640</v>
      </c>
      <c r="M202">
        <v>1702</v>
      </c>
      <c r="N202">
        <v>640</v>
      </c>
      <c r="O202">
        <v>1707</v>
      </c>
      <c r="P202">
        <v>633</v>
      </c>
      <c r="Q202">
        <v>1708</v>
      </c>
      <c r="R202">
        <v>626</v>
      </c>
      <c r="S202">
        <v>1701</v>
      </c>
      <c r="T202">
        <v>646</v>
      </c>
      <c r="U202">
        <v>1718</v>
      </c>
      <c r="V202">
        <v>641</v>
      </c>
      <c r="W202">
        <v>1717</v>
      </c>
      <c r="X202">
        <v>638</v>
      </c>
      <c r="Y202">
        <v>1704</v>
      </c>
      <c r="Z202">
        <v>653</v>
      </c>
      <c r="AA202">
        <v>1711</v>
      </c>
      <c r="AB202">
        <v>656</v>
      </c>
      <c r="AC202">
        <v>1707</v>
      </c>
      <c r="AE202">
        <f>HLOOKUP(Calc!$Y$8,look1,Sunrise_set!A202+2)</f>
        <v>656</v>
      </c>
      <c r="AF202">
        <f>HLOOKUP(Calc!$Z$8,look1,Sunrise_set!A202+2)</f>
        <v>1707</v>
      </c>
    </row>
    <row r="203" spans="1:32" x14ac:dyDescent="0.3">
      <c r="A203">
        <v>201</v>
      </c>
      <c r="B203">
        <v>628</v>
      </c>
      <c r="C203">
        <v>1656</v>
      </c>
      <c r="D203">
        <v>637</v>
      </c>
      <c r="E203">
        <v>1702</v>
      </c>
      <c r="F203">
        <v>630</v>
      </c>
      <c r="G203">
        <v>1700</v>
      </c>
      <c r="H203">
        <v>647</v>
      </c>
      <c r="I203">
        <v>1710</v>
      </c>
      <c r="J203">
        <v>639</v>
      </c>
      <c r="K203">
        <v>1705</v>
      </c>
      <c r="L203">
        <v>642</v>
      </c>
      <c r="M203">
        <v>1700</v>
      </c>
      <c r="N203">
        <v>642</v>
      </c>
      <c r="O203">
        <v>1705</v>
      </c>
      <c r="P203">
        <v>635</v>
      </c>
      <c r="Q203">
        <v>1706</v>
      </c>
      <c r="R203">
        <v>628</v>
      </c>
      <c r="S203">
        <v>1659</v>
      </c>
      <c r="T203">
        <v>648</v>
      </c>
      <c r="U203">
        <v>1716</v>
      </c>
      <c r="V203">
        <v>642</v>
      </c>
      <c r="W203">
        <v>1715</v>
      </c>
      <c r="X203">
        <v>640</v>
      </c>
      <c r="Y203">
        <v>1702</v>
      </c>
      <c r="Z203">
        <v>655</v>
      </c>
      <c r="AA203">
        <v>1708</v>
      </c>
      <c r="AB203">
        <v>658</v>
      </c>
      <c r="AC203">
        <v>1705</v>
      </c>
      <c r="AE203">
        <f>HLOOKUP(Calc!$Y$8,look1,Sunrise_set!A203+2)</f>
        <v>658</v>
      </c>
      <c r="AF203">
        <f>HLOOKUP(Calc!$Z$8,look1,Sunrise_set!A203+2)</f>
        <v>1705</v>
      </c>
    </row>
    <row r="204" spans="1:32" x14ac:dyDescent="0.3">
      <c r="A204">
        <v>202</v>
      </c>
      <c r="B204">
        <v>630</v>
      </c>
      <c r="C204">
        <v>1653</v>
      </c>
      <c r="D204">
        <v>639</v>
      </c>
      <c r="E204">
        <v>1700</v>
      </c>
      <c r="F204">
        <v>632</v>
      </c>
      <c r="G204">
        <v>1658</v>
      </c>
      <c r="H204">
        <v>649</v>
      </c>
      <c r="I204">
        <v>1708</v>
      </c>
      <c r="J204">
        <v>640</v>
      </c>
      <c r="K204">
        <v>1703</v>
      </c>
      <c r="L204">
        <v>644</v>
      </c>
      <c r="M204">
        <v>1657</v>
      </c>
      <c r="N204">
        <v>644</v>
      </c>
      <c r="O204">
        <v>1703</v>
      </c>
      <c r="P204">
        <v>637</v>
      </c>
      <c r="Q204">
        <v>1704</v>
      </c>
      <c r="R204">
        <v>630</v>
      </c>
      <c r="S204">
        <v>1657</v>
      </c>
      <c r="T204">
        <v>649</v>
      </c>
      <c r="U204">
        <v>1714</v>
      </c>
      <c r="V204">
        <v>644</v>
      </c>
      <c r="W204">
        <v>1713</v>
      </c>
      <c r="X204">
        <v>642</v>
      </c>
      <c r="Y204">
        <v>1700</v>
      </c>
      <c r="Z204">
        <v>657</v>
      </c>
      <c r="AA204">
        <v>1706</v>
      </c>
      <c r="AB204">
        <v>700</v>
      </c>
      <c r="AC204">
        <v>1702</v>
      </c>
      <c r="AE204">
        <f>HLOOKUP(Calc!$Y$8,look1,Sunrise_set!A204+2)</f>
        <v>700</v>
      </c>
      <c r="AF204">
        <f>HLOOKUP(Calc!$Z$8,look1,Sunrise_set!A204+2)</f>
        <v>1702</v>
      </c>
    </row>
    <row r="205" spans="1:32" x14ac:dyDescent="0.3">
      <c r="A205">
        <v>203</v>
      </c>
      <c r="B205">
        <v>632</v>
      </c>
      <c r="C205">
        <v>1651</v>
      </c>
      <c r="D205">
        <v>641</v>
      </c>
      <c r="E205">
        <v>1657</v>
      </c>
      <c r="F205">
        <v>634</v>
      </c>
      <c r="G205">
        <v>1656</v>
      </c>
      <c r="H205">
        <v>650</v>
      </c>
      <c r="I205">
        <v>1706</v>
      </c>
      <c r="J205">
        <v>642</v>
      </c>
      <c r="K205">
        <v>1701</v>
      </c>
      <c r="L205">
        <v>646</v>
      </c>
      <c r="M205">
        <v>1655</v>
      </c>
      <c r="N205">
        <v>646</v>
      </c>
      <c r="O205">
        <v>1701</v>
      </c>
      <c r="P205">
        <v>638</v>
      </c>
      <c r="Q205">
        <v>1702</v>
      </c>
      <c r="R205">
        <v>631</v>
      </c>
      <c r="S205">
        <v>1655</v>
      </c>
      <c r="T205">
        <v>651</v>
      </c>
      <c r="U205">
        <v>1712</v>
      </c>
      <c r="V205">
        <v>646</v>
      </c>
      <c r="W205">
        <v>1711</v>
      </c>
      <c r="X205">
        <v>644</v>
      </c>
      <c r="Y205">
        <v>1657</v>
      </c>
      <c r="Z205">
        <v>659</v>
      </c>
      <c r="AA205">
        <v>1703</v>
      </c>
      <c r="AB205">
        <v>703</v>
      </c>
      <c r="AC205">
        <v>1700</v>
      </c>
      <c r="AE205">
        <f>HLOOKUP(Calc!$Y$8,look1,Sunrise_set!A205+2)</f>
        <v>703</v>
      </c>
      <c r="AF205">
        <f>HLOOKUP(Calc!$Z$8,look1,Sunrise_set!A205+2)</f>
        <v>1700</v>
      </c>
    </row>
    <row r="206" spans="1:32" x14ac:dyDescent="0.3">
      <c r="A206">
        <v>204</v>
      </c>
      <c r="B206">
        <v>633</v>
      </c>
      <c r="C206">
        <v>1649</v>
      </c>
      <c r="D206">
        <v>642</v>
      </c>
      <c r="E206">
        <v>1655</v>
      </c>
      <c r="F206">
        <v>635</v>
      </c>
      <c r="G206">
        <v>1654</v>
      </c>
      <c r="H206">
        <v>652</v>
      </c>
      <c r="I206">
        <v>1704</v>
      </c>
      <c r="J206">
        <v>644</v>
      </c>
      <c r="K206">
        <v>1659</v>
      </c>
      <c r="L206">
        <v>648</v>
      </c>
      <c r="M206">
        <v>1653</v>
      </c>
      <c r="N206">
        <v>648</v>
      </c>
      <c r="O206">
        <v>1658</v>
      </c>
      <c r="P206">
        <v>640</v>
      </c>
      <c r="Q206">
        <v>1700</v>
      </c>
      <c r="R206">
        <v>633</v>
      </c>
      <c r="S206">
        <v>1653</v>
      </c>
      <c r="T206">
        <v>653</v>
      </c>
      <c r="U206">
        <v>1710</v>
      </c>
      <c r="V206">
        <v>647</v>
      </c>
      <c r="W206">
        <v>1709</v>
      </c>
      <c r="X206">
        <v>646</v>
      </c>
      <c r="Y206">
        <v>1655</v>
      </c>
      <c r="Z206">
        <v>701</v>
      </c>
      <c r="AA206">
        <v>1701</v>
      </c>
      <c r="AB206">
        <v>705</v>
      </c>
      <c r="AC206">
        <v>1657</v>
      </c>
      <c r="AE206">
        <f>HLOOKUP(Calc!$Y$8,look1,Sunrise_set!A206+2)</f>
        <v>705</v>
      </c>
      <c r="AF206">
        <f>HLOOKUP(Calc!$Z$8,look1,Sunrise_set!A206+2)</f>
        <v>1657</v>
      </c>
    </row>
    <row r="207" spans="1:32" x14ac:dyDescent="0.3">
      <c r="A207">
        <v>205</v>
      </c>
      <c r="B207">
        <v>635</v>
      </c>
      <c r="C207">
        <v>1647</v>
      </c>
      <c r="D207">
        <v>644</v>
      </c>
      <c r="E207">
        <v>1653</v>
      </c>
      <c r="F207">
        <v>637</v>
      </c>
      <c r="G207">
        <v>1652</v>
      </c>
      <c r="H207">
        <v>654</v>
      </c>
      <c r="I207">
        <v>1702</v>
      </c>
      <c r="J207">
        <v>646</v>
      </c>
      <c r="K207">
        <v>1657</v>
      </c>
      <c r="L207">
        <v>650</v>
      </c>
      <c r="M207">
        <v>1650</v>
      </c>
      <c r="N207">
        <v>650</v>
      </c>
      <c r="O207">
        <v>1656</v>
      </c>
      <c r="P207">
        <v>642</v>
      </c>
      <c r="Q207">
        <v>1658</v>
      </c>
      <c r="R207">
        <v>635</v>
      </c>
      <c r="S207">
        <v>1651</v>
      </c>
      <c r="T207">
        <v>655</v>
      </c>
      <c r="U207">
        <v>1708</v>
      </c>
      <c r="V207">
        <v>649</v>
      </c>
      <c r="W207">
        <v>1707</v>
      </c>
      <c r="X207">
        <v>648</v>
      </c>
      <c r="Y207">
        <v>1653</v>
      </c>
      <c r="Z207">
        <v>703</v>
      </c>
      <c r="AA207">
        <v>1659</v>
      </c>
      <c r="AB207">
        <v>707</v>
      </c>
      <c r="AC207">
        <v>1655</v>
      </c>
      <c r="AE207">
        <f>HLOOKUP(Calc!$Y$8,look1,Sunrise_set!A207+2)</f>
        <v>707</v>
      </c>
      <c r="AF207">
        <f>HLOOKUP(Calc!$Z$8,look1,Sunrise_set!A207+2)</f>
        <v>1655</v>
      </c>
    </row>
    <row r="208" spans="1:32" x14ac:dyDescent="0.3">
      <c r="A208">
        <v>206</v>
      </c>
      <c r="B208">
        <v>637</v>
      </c>
      <c r="C208">
        <v>1645</v>
      </c>
      <c r="D208">
        <v>646</v>
      </c>
      <c r="E208">
        <v>1651</v>
      </c>
      <c r="F208">
        <v>639</v>
      </c>
      <c r="G208">
        <v>1650</v>
      </c>
      <c r="H208">
        <v>656</v>
      </c>
      <c r="I208">
        <v>1659</v>
      </c>
      <c r="J208">
        <v>648</v>
      </c>
      <c r="K208">
        <v>1655</v>
      </c>
      <c r="L208">
        <v>652</v>
      </c>
      <c r="M208">
        <v>1648</v>
      </c>
      <c r="N208">
        <v>652</v>
      </c>
      <c r="O208">
        <v>1654</v>
      </c>
      <c r="P208">
        <v>644</v>
      </c>
      <c r="Q208">
        <v>1656</v>
      </c>
      <c r="R208">
        <v>636</v>
      </c>
      <c r="S208">
        <v>1649</v>
      </c>
      <c r="T208">
        <v>656</v>
      </c>
      <c r="U208">
        <v>1706</v>
      </c>
      <c r="V208">
        <v>651</v>
      </c>
      <c r="W208">
        <v>1705</v>
      </c>
      <c r="X208">
        <v>650</v>
      </c>
      <c r="Y208">
        <v>1651</v>
      </c>
      <c r="Z208">
        <v>705</v>
      </c>
      <c r="AA208">
        <v>1656</v>
      </c>
      <c r="AB208">
        <v>709</v>
      </c>
      <c r="AC208">
        <v>1652</v>
      </c>
      <c r="AE208">
        <f>HLOOKUP(Calc!$Y$8,look1,Sunrise_set!A208+2)</f>
        <v>709</v>
      </c>
      <c r="AF208">
        <f>HLOOKUP(Calc!$Z$8,look1,Sunrise_set!A208+2)</f>
        <v>1652</v>
      </c>
    </row>
    <row r="209" spans="1:32" x14ac:dyDescent="0.3">
      <c r="A209">
        <v>207</v>
      </c>
      <c r="B209">
        <v>639</v>
      </c>
      <c r="C209">
        <v>1643</v>
      </c>
      <c r="D209">
        <v>648</v>
      </c>
      <c r="E209">
        <v>1649</v>
      </c>
      <c r="F209">
        <v>641</v>
      </c>
      <c r="G209">
        <v>1648</v>
      </c>
      <c r="H209">
        <v>658</v>
      </c>
      <c r="I209">
        <v>1657</v>
      </c>
      <c r="J209">
        <v>649</v>
      </c>
      <c r="K209">
        <v>1653</v>
      </c>
      <c r="L209">
        <v>654</v>
      </c>
      <c r="M209">
        <v>1646</v>
      </c>
      <c r="N209">
        <v>653</v>
      </c>
      <c r="O209">
        <v>1652</v>
      </c>
      <c r="P209">
        <v>645</v>
      </c>
      <c r="Q209">
        <v>1654</v>
      </c>
      <c r="R209">
        <v>638</v>
      </c>
      <c r="S209">
        <v>1647</v>
      </c>
      <c r="T209">
        <v>658</v>
      </c>
      <c r="U209">
        <v>1704</v>
      </c>
      <c r="V209">
        <v>652</v>
      </c>
      <c r="W209">
        <v>1703</v>
      </c>
      <c r="X209">
        <v>652</v>
      </c>
      <c r="Y209">
        <v>1649</v>
      </c>
      <c r="Z209">
        <v>707</v>
      </c>
      <c r="AA209">
        <v>1654</v>
      </c>
      <c r="AB209">
        <v>712</v>
      </c>
      <c r="AC209">
        <v>1650</v>
      </c>
      <c r="AE209">
        <f>HLOOKUP(Calc!$Y$8,look1,Sunrise_set!A209+2)</f>
        <v>712</v>
      </c>
      <c r="AF209">
        <f>HLOOKUP(Calc!$Z$8,look1,Sunrise_set!A209+2)</f>
        <v>1650</v>
      </c>
    </row>
    <row r="210" spans="1:32" x14ac:dyDescent="0.3">
      <c r="A210">
        <v>208</v>
      </c>
      <c r="B210">
        <v>641</v>
      </c>
      <c r="C210">
        <v>1641</v>
      </c>
      <c r="D210">
        <v>650</v>
      </c>
      <c r="E210">
        <v>1647</v>
      </c>
      <c r="F210">
        <v>642</v>
      </c>
      <c r="G210">
        <v>1646</v>
      </c>
      <c r="H210">
        <v>700</v>
      </c>
      <c r="I210">
        <v>1655</v>
      </c>
      <c r="J210">
        <v>651</v>
      </c>
      <c r="K210">
        <v>1651</v>
      </c>
      <c r="L210">
        <v>656</v>
      </c>
      <c r="M210">
        <v>1643</v>
      </c>
      <c r="N210">
        <v>655</v>
      </c>
      <c r="O210">
        <v>1650</v>
      </c>
      <c r="P210">
        <v>647</v>
      </c>
      <c r="Q210">
        <v>1652</v>
      </c>
      <c r="R210">
        <v>640</v>
      </c>
      <c r="S210">
        <v>1645</v>
      </c>
      <c r="T210">
        <v>700</v>
      </c>
      <c r="U210">
        <v>1702</v>
      </c>
      <c r="V210">
        <v>654</v>
      </c>
      <c r="W210">
        <v>1701</v>
      </c>
      <c r="X210">
        <v>653</v>
      </c>
      <c r="Y210">
        <v>1646</v>
      </c>
      <c r="Z210">
        <v>709</v>
      </c>
      <c r="AA210">
        <v>1652</v>
      </c>
      <c r="AB210">
        <v>714</v>
      </c>
      <c r="AC210">
        <v>1647</v>
      </c>
      <c r="AE210">
        <f>HLOOKUP(Calc!$Y$8,look1,Sunrise_set!A210+2)</f>
        <v>714</v>
      </c>
      <c r="AF210">
        <f>HLOOKUP(Calc!$Z$8,look1,Sunrise_set!A210+2)</f>
        <v>1647</v>
      </c>
    </row>
    <row r="211" spans="1:32" x14ac:dyDescent="0.3">
      <c r="A211">
        <v>209</v>
      </c>
      <c r="B211">
        <v>642</v>
      </c>
      <c r="C211">
        <v>1639</v>
      </c>
      <c r="D211">
        <v>652</v>
      </c>
      <c r="E211">
        <v>1645</v>
      </c>
      <c r="F211">
        <v>644</v>
      </c>
      <c r="G211">
        <v>1644</v>
      </c>
      <c r="H211">
        <v>702</v>
      </c>
      <c r="I211">
        <v>1653</v>
      </c>
      <c r="J211">
        <v>653</v>
      </c>
      <c r="K211">
        <v>1649</v>
      </c>
      <c r="L211">
        <v>658</v>
      </c>
      <c r="M211">
        <v>1641</v>
      </c>
      <c r="N211">
        <v>657</v>
      </c>
      <c r="O211">
        <v>1648</v>
      </c>
      <c r="P211">
        <v>649</v>
      </c>
      <c r="Q211">
        <v>1650</v>
      </c>
      <c r="R211">
        <v>642</v>
      </c>
      <c r="S211">
        <v>1643</v>
      </c>
      <c r="T211">
        <v>702</v>
      </c>
      <c r="U211">
        <v>1700</v>
      </c>
      <c r="V211">
        <v>656</v>
      </c>
      <c r="W211">
        <v>1659</v>
      </c>
      <c r="X211">
        <v>655</v>
      </c>
      <c r="Y211">
        <v>1644</v>
      </c>
      <c r="Z211">
        <v>711</v>
      </c>
      <c r="AA211">
        <v>1649</v>
      </c>
      <c r="AB211">
        <v>716</v>
      </c>
      <c r="AC211">
        <v>1645</v>
      </c>
      <c r="AE211">
        <f>HLOOKUP(Calc!$Y$8,look1,Sunrise_set!A211+2)</f>
        <v>716</v>
      </c>
      <c r="AF211">
        <f>HLOOKUP(Calc!$Z$8,look1,Sunrise_set!A211+2)</f>
        <v>1645</v>
      </c>
    </row>
    <row r="212" spans="1:32" x14ac:dyDescent="0.3">
      <c r="A212">
        <v>210</v>
      </c>
      <c r="B212">
        <v>644</v>
      </c>
      <c r="C212">
        <v>1637</v>
      </c>
      <c r="D212">
        <v>653</v>
      </c>
      <c r="E212">
        <v>1643</v>
      </c>
      <c r="F212">
        <v>646</v>
      </c>
      <c r="G212">
        <v>1642</v>
      </c>
      <c r="H212">
        <v>704</v>
      </c>
      <c r="I212">
        <v>1651</v>
      </c>
      <c r="J212">
        <v>655</v>
      </c>
      <c r="K212">
        <v>1647</v>
      </c>
      <c r="L212">
        <v>700</v>
      </c>
      <c r="M212">
        <v>1639</v>
      </c>
      <c r="N212">
        <v>659</v>
      </c>
      <c r="O212">
        <v>1646</v>
      </c>
      <c r="P212">
        <v>650</v>
      </c>
      <c r="Q212">
        <v>1648</v>
      </c>
      <c r="R212">
        <v>643</v>
      </c>
      <c r="S212">
        <v>1641</v>
      </c>
      <c r="T212">
        <v>703</v>
      </c>
      <c r="U212">
        <v>1658</v>
      </c>
      <c r="V212">
        <v>658</v>
      </c>
      <c r="W212">
        <v>1658</v>
      </c>
      <c r="X212">
        <v>657</v>
      </c>
      <c r="Y212">
        <v>1642</v>
      </c>
      <c r="Z212">
        <v>714</v>
      </c>
      <c r="AA212">
        <v>1647</v>
      </c>
      <c r="AB212">
        <v>718</v>
      </c>
      <c r="AC212">
        <v>1642</v>
      </c>
      <c r="AE212">
        <f>HLOOKUP(Calc!$Y$8,look1,Sunrise_set!A212+2)</f>
        <v>718</v>
      </c>
      <c r="AF212">
        <f>HLOOKUP(Calc!$Z$8,look1,Sunrise_set!A212+2)</f>
        <v>1642</v>
      </c>
    </row>
    <row r="213" spans="1:32" x14ac:dyDescent="0.3">
      <c r="A213">
        <v>211</v>
      </c>
      <c r="B213">
        <v>646</v>
      </c>
      <c r="C213">
        <v>1635</v>
      </c>
      <c r="D213">
        <v>655</v>
      </c>
      <c r="E213">
        <v>1641</v>
      </c>
      <c r="F213">
        <v>648</v>
      </c>
      <c r="G213">
        <v>1640</v>
      </c>
      <c r="H213">
        <v>705</v>
      </c>
      <c r="I213">
        <v>1649</v>
      </c>
      <c r="J213">
        <v>657</v>
      </c>
      <c r="K213">
        <v>1645</v>
      </c>
      <c r="L213">
        <v>702</v>
      </c>
      <c r="M213">
        <v>1637</v>
      </c>
      <c r="N213">
        <v>701</v>
      </c>
      <c r="O213">
        <v>1644</v>
      </c>
      <c r="P213">
        <v>652</v>
      </c>
      <c r="Q213">
        <v>1646</v>
      </c>
      <c r="R213">
        <v>645</v>
      </c>
      <c r="S213">
        <v>1640</v>
      </c>
      <c r="T213">
        <v>705</v>
      </c>
      <c r="U213">
        <v>1656</v>
      </c>
      <c r="V213">
        <v>659</v>
      </c>
      <c r="W213">
        <v>1656</v>
      </c>
      <c r="X213">
        <v>659</v>
      </c>
      <c r="Y213">
        <v>1640</v>
      </c>
      <c r="Z213">
        <v>716</v>
      </c>
      <c r="AA213">
        <v>1645</v>
      </c>
      <c r="AB213">
        <v>721</v>
      </c>
      <c r="AC213">
        <v>1640</v>
      </c>
      <c r="AE213">
        <f>HLOOKUP(Calc!$Y$8,look1,Sunrise_set!A213+2)</f>
        <v>721</v>
      </c>
      <c r="AF213">
        <f>HLOOKUP(Calc!$Z$8,look1,Sunrise_set!A213+2)</f>
        <v>1640</v>
      </c>
    </row>
    <row r="214" spans="1:32" x14ac:dyDescent="0.3">
      <c r="A214">
        <v>212</v>
      </c>
      <c r="B214">
        <v>648</v>
      </c>
      <c r="C214">
        <v>1633</v>
      </c>
      <c r="D214">
        <v>657</v>
      </c>
      <c r="E214">
        <v>1639</v>
      </c>
      <c r="F214">
        <v>649</v>
      </c>
      <c r="G214">
        <v>1639</v>
      </c>
      <c r="H214">
        <v>707</v>
      </c>
      <c r="I214">
        <v>1647</v>
      </c>
      <c r="J214">
        <v>659</v>
      </c>
      <c r="K214">
        <v>1643</v>
      </c>
      <c r="L214">
        <v>704</v>
      </c>
      <c r="M214">
        <v>1635</v>
      </c>
      <c r="N214">
        <v>703</v>
      </c>
      <c r="O214">
        <v>1642</v>
      </c>
      <c r="P214">
        <v>654</v>
      </c>
      <c r="Q214">
        <v>1644</v>
      </c>
      <c r="R214">
        <v>647</v>
      </c>
      <c r="S214">
        <v>1638</v>
      </c>
      <c r="T214">
        <v>707</v>
      </c>
      <c r="U214">
        <v>1654</v>
      </c>
      <c r="V214">
        <v>701</v>
      </c>
      <c r="W214">
        <v>1654</v>
      </c>
      <c r="X214">
        <v>701</v>
      </c>
      <c r="Y214">
        <v>1638</v>
      </c>
      <c r="Z214">
        <v>718</v>
      </c>
      <c r="AA214">
        <v>1643</v>
      </c>
      <c r="AB214">
        <v>723</v>
      </c>
      <c r="AC214">
        <v>1637</v>
      </c>
      <c r="AE214">
        <f>HLOOKUP(Calc!$Y$8,look1,Sunrise_set!A214+2)</f>
        <v>723</v>
      </c>
      <c r="AF214">
        <f>HLOOKUP(Calc!$Z$8,look1,Sunrise_set!A214+2)</f>
        <v>1637</v>
      </c>
    </row>
    <row r="215" spans="1:32" x14ac:dyDescent="0.3">
      <c r="A215">
        <v>213</v>
      </c>
      <c r="B215">
        <v>650</v>
      </c>
      <c r="C215">
        <v>1631</v>
      </c>
      <c r="D215">
        <v>659</v>
      </c>
      <c r="E215">
        <v>1637</v>
      </c>
      <c r="F215">
        <v>651</v>
      </c>
      <c r="G215">
        <v>1637</v>
      </c>
      <c r="H215">
        <v>709</v>
      </c>
      <c r="I215">
        <v>1645</v>
      </c>
      <c r="J215">
        <v>700</v>
      </c>
      <c r="K215">
        <v>1641</v>
      </c>
      <c r="L215">
        <v>706</v>
      </c>
      <c r="M215">
        <v>1633</v>
      </c>
      <c r="N215">
        <v>705</v>
      </c>
      <c r="O215">
        <v>1640</v>
      </c>
      <c r="P215">
        <v>656</v>
      </c>
      <c r="Q215">
        <v>1643</v>
      </c>
      <c r="R215">
        <v>649</v>
      </c>
      <c r="S215">
        <v>1636</v>
      </c>
      <c r="T215">
        <v>709</v>
      </c>
      <c r="U215">
        <v>1652</v>
      </c>
      <c r="V215">
        <v>703</v>
      </c>
      <c r="W215">
        <v>1652</v>
      </c>
      <c r="X215">
        <v>703</v>
      </c>
      <c r="Y215">
        <v>1636</v>
      </c>
      <c r="Z215">
        <v>720</v>
      </c>
      <c r="AA215">
        <v>1640</v>
      </c>
      <c r="AB215">
        <v>725</v>
      </c>
      <c r="AC215">
        <v>1635</v>
      </c>
      <c r="AE215">
        <f>HLOOKUP(Calc!$Y$8,look1,Sunrise_set!A215+2)</f>
        <v>725</v>
      </c>
      <c r="AF215">
        <f>HLOOKUP(Calc!$Z$8,look1,Sunrise_set!A215+2)</f>
        <v>1635</v>
      </c>
    </row>
    <row r="216" spans="1:32" x14ac:dyDescent="0.3">
      <c r="A216">
        <v>214</v>
      </c>
      <c r="B216">
        <v>651</v>
      </c>
      <c r="C216">
        <v>1629</v>
      </c>
      <c r="D216">
        <v>701</v>
      </c>
      <c r="E216">
        <v>1635</v>
      </c>
      <c r="F216">
        <v>653</v>
      </c>
      <c r="G216">
        <v>1635</v>
      </c>
      <c r="H216">
        <v>711</v>
      </c>
      <c r="I216">
        <v>1643</v>
      </c>
      <c r="J216">
        <v>702</v>
      </c>
      <c r="K216">
        <v>1639</v>
      </c>
      <c r="L216">
        <v>709</v>
      </c>
      <c r="M216">
        <v>1630</v>
      </c>
      <c r="N216">
        <v>707</v>
      </c>
      <c r="O216">
        <v>1638</v>
      </c>
      <c r="P216">
        <v>657</v>
      </c>
      <c r="Q216">
        <v>1641</v>
      </c>
      <c r="R216">
        <v>650</v>
      </c>
      <c r="S216">
        <v>1634</v>
      </c>
      <c r="T216">
        <v>711</v>
      </c>
      <c r="U216">
        <v>1650</v>
      </c>
      <c r="V216">
        <v>704</v>
      </c>
      <c r="W216">
        <v>1650</v>
      </c>
      <c r="X216">
        <v>705</v>
      </c>
      <c r="Y216">
        <v>1634</v>
      </c>
      <c r="Z216">
        <v>722</v>
      </c>
      <c r="AA216">
        <v>1638</v>
      </c>
      <c r="AB216">
        <v>727</v>
      </c>
      <c r="AC216">
        <v>1633</v>
      </c>
      <c r="AE216">
        <f>HLOOKUP(Calc!$Y$8,look1,Sunrise_set!A216+2)</f>
        <v>727</v>
      </c>
      <c r="AF216">
        <f>HLOOKUP(Calc!$Z$8,look1,Sunrise_set!A216+2)</f>
        <v>1633</v>
      </c>
    </row>
    <row r="217" spans="1:32" x14ac:dyDescent="0.3">
      <c r="A217">
        <v>215</v>
      </c>
      <c r="B217">
        <v>653</v>
      </c>
      <c r="C217">
        <v>1627</v>
      </c>
      <c r="D217">
        <v>703</v>
      </c>
      <c r="E217">
        <v>1633</v>
      </c>
      <c r="F217">
        <v>655</v>
      </c>
      <c r="G217">
        <v>1633</v>
      </c>
      <c r="H217">
        <v>713</v>
      </c>
      <c r="I217">
        <v>1641</v>
      </c>
      <c r="J217">
        <v>704</v>
      </c>
      <c r="K217">
        <v>1637</v>
      </c>
      <c r="L217">
        <v>711</v>
      </c>
      <c r="M217">
        <v>1628</v>
      </c>
      <c r="N217">
        <v>709</v>
      </c>
      <c r="O217">
        <v>1636</v>
      </c>
      <c r="P217">
        <v>659</v>
      </c>
      <c r="Q217">
        <v>1639</v>
      </c>
      <c r="R217">
        <v>652</v>
      </c>
      <c r="S217">
        <v>1632</v>
      </c>
      <c r="T217">
        <v>712</v>
      </c>
      <c r="U217">
        <v>1649</v>
      </c>
      <c r="V217">
        <v>706</v>
      </c>
      <c r="W217">
        <v>1649</v>
      </c>
      <c r="X217">
        <v>707</v>
      </c>
      <c r="Y217">
        <v>1632</v>
      </c>
      <c r="Z217">
        <v>724</v>
      </c>
      <c r="AA217">
        <v>1636</v>
      </c>
      <c r="AB217">
        <v>730</v>
      </c>
      <c r="AC217">
        <v>1630</v>
      </c>
      <c r="AE217">
        <f>HLOOKUP(Calc!$Y$8,look1,Sunrise_set!A217+2)</f>
        <v>730</v>
      </c>
      <c r="AF217">
        <f>HLOOKUP(Calc!$Z$8,look1,Sunrise_set!A217+2)</f>
        <v>1630</v>
      </c>
    </row>
    <row r="218" spans="1:32" x14ac:dyDescent="0.3">
      <c r="A218">
        <v>216</v>
      </c>
      <c r="B218">
        <v>655</v>
      </c>
      <c r="C218">
        <v>1626</v>
      </c>
      <c r="D218">
        <v>705</v>
      </c>
      <c r="E218">
        <v>1631</v>
      </c>
      <c r="F218">
        <v>657</v>
      </c>
      <c r="G218">
        <v>1631</v>
      </c>
      <c r="H218">
        <v>715</v>
      </c>
      <c r="I218">
        <v>1639</v>
      </c>
      <c r="J218">
        <v>706</v>
      </c>
      <c r="K218">
        <v>1635</v>
      </c>
      <c r="L218">
        <v>713</v>
      </c>
      <c r="M218">
        <v>1626</v>
      </c>
      <c r="N218">
        <v>711</v>
      </c>
      <c r="O218">
        <v>1634</v>
      </c>
      <c r="P218">
        <v>701</v>
      </c>
      <c r="Q218">
        <v>1637</v>
      </c>
      <c r="R218">
        <v>654</v>
      </c>
      <c r="S218">
        <v>1631</v>
      </c>
      <c r="T218">
        <v>714</v>
      </c>
      <c r="U218">
        <v>1647</v>
      </c>
      <c r="V218">
        <v>708</v>
      </c>
      <c r="W218">
        <v>1647</v>
      </c>
      <c r="X218">
        <v>709</v>
      </c>
      <c r="Y218">
        <v>1630</v>
      </c>
      <c r="Z218">
        <v>726</v>
      </c>
      <c r="AA218">
        <v>1634</v>
      </c>
      <c r="AB218">
        <v>732</v>
      </c>
      <c r="AC218">
        <v>1628</v>
      </c>
      <c r="AE218">
        <f>HLOOKUP(Calc!$Y$8,look1,Sunrise_set!A218+2)</f>
        <v>732</v>
      </c>
      <c r="AF218">
        <f>HLOOKUP(Calc!$Z$8,look1,Sunrise_set!A218+2)</f>
        <v>1628</v>
      </c>
    </row>
    <row r="219" spans="1:32" x14ac:dyDescent="0.3">
      <c r="A219">
        <v>217</v>
      </c>
      <c r="B219">
        <v>657</v>
      </c>
      <c r="C219">
        <v>1624</v>
      </c>
      <c r="D219">
        <v>707</v>
      </c>
      <c r="E219">
        <v>1629</v>
      </c>
      <c r="F219">
        <v>658</v>
      </c>
      <c r="G219">
        <v>1630</v>
      </c>
      <c r="H219">
        <v>717</v>
      </c>
      <c r="I219">
        <v>1637</v>
      </c>
      <c r="J219">
        <v>708</v>
      </c>
      <c r="K219">
        <v>1633</v>
      </c>
      <c r="L219">
        <v>715</v>
      </c>
      <c r="M219">
        <v>1624</v>
      </c>
      <c r="N219">
        <v>713</v>
      </c>
      <c r="O219">
        <v>1632</v>
      </c>
      <c r="P219">
        <v>703</v>
      </c>
      <c r="Q219">
        <v>1636</v>
      </c>
      <c r="R219">
        <v>655</v>
      </c>
      <c r="S219">
        <v>1629</v>
      </c>
      <c r="T219">
        <v>716</v>
      </c>
      <c r="U219">
        <v>1645</v>
      </c>
      <c r="V219">
        <v>709</v>
      </c>
      <c r="W219">
        <v>1645</v>
      </c>
      <c r="X219">
        <v>711</v>
      </c>
      <c r="Y219">
        <v>1628</v>
      </c>
      <c r="Z219">
        <v>728</v>
      </c>
      <c r="AA219">
        <v>1632</v>
      </c>
      <c r="AB219">
        <v>734</v>
      </c>
      <c r="AC219">
        <v>1626</v>
      </c>
      <c r="AE219">
        <f>HLOOKUP(Calc!$Y$8,look1,Sunrise_set!A219+2)</f>
        <v>734</v>
      </c>
      <c r="AF219">
        <f>HLOOKUP(Calc!$Z$8,look1,Sunrise_set!A219+2)</f>
        <v>1626</v>
      </c>
    </row>
    <row r="220" spans="1:32" x14ac:dyDescent="0.3">
      <c r="A220">
        <v>218</v>
      </c>
      <c r="B220">
        <v>659</v>
      </c>
      <c r="C220">
        <v>1622</v>
      </c>
      <c r="D220">
        <v>708</v>
      </c>
      <c r="E220">
        <v>1627</v>
      </c>
      <c r="F220">
        <v>700</v>
      </c>
      <c r="G220">
        <v>1628</v>
      </c>
      <c r="H220">
        <v>719</v>
      </c>
      <c r="I220">
        <v>1635</v>
      </c>
      <c r="J220">
        <v>710</v>
      </c>
      <c r="K220">
        <v>1631</v>
      </c>
      <c r="L220">
        <v>717</v>
      </c>
      <c r="M220">
        <v>1622</v>
      </c>
      <c r="N220">
        <v>714</v>
      </c>
      <c r="O220">
        <v>1630</v>
      </c>
      <c r="P220">
        <v>704</v>
      </c>
      <c r="Q220">
        <v>1634</v>
      </c>
      <c r="R220">
        <v>657</v>
      </c>
      <c r="S220">
        <v>1627</v>
      </c>
      <c r="T220">
        <v>718</v>
      </c>
      <c r="U220">
        <v>1643</v>
      </c>
      <c r="V220">
        <v>711</v>
      </c>
      <c r="W220">
        <v>1643</v>
      </c>
      <c r="X220">
        <v>713</v>
      </c>
      <c r="Y220">
        <v>1626</v>
      </c>
      <c r="Z220">
        <v>730</v>
      </c>
      <c r="AA220">
        <v>1630</v>
      </c>
      <c r="AB220">
        <v>737</v>
      </c>
      <c r="AC220">
        <v>1624</v>
      </c>
      <c r="AE220">
        <f>HLOOKUP(Calc!$Y$8,look1,Sunrise_set!A220+2)</f>
        <v>737</v>
      </c>
      <c r="AF220">
        <f>HLOOKUP(Calc!$Z$8,look1,Sunrise_set!A220+2)</f>
        <v>1624</v>
      </c>
    </row>
    <row r="221" spans="1:32" x14ac:dyDescent="0.3">
      <c r="A221">
        <v>219</v>
      </c>
      <c r="B221">
        <v>700</v>
      </c>
      <c r="C221">
        <v>1620</v>
      </c>
      <c r="D221">
        <v>710</v>
      </c>
      <c r="E221">
        <v>1626</v>
      </c>
      <c r="F221">
        <v>702</v>
      </c>
      <c r="G221">
        <v>1626</v>
      </c>
      <c r="H221">
        <v>721</v>
      </c>
      <c r="I221">
        <v>1634</v>
      </c>
      <c r="J221">
        <v>711</v>
      </c>
      <c r="K221">
        <v>1630</v>
      </c>
      <c r="L221">
        <v>719</v>
      </c>
      <c r="M221">
        <v>1620</v>
      </c>
      <c r="N221">
        <v>716</v>
      </c>
      <c r="O221">
        <v>1628</v>
      </c>
      <c r="P221">
        <v>706</v>
      </c>
      <c r="Q221">
        <v>1632</v>
      </c>
      <c r="R221">
        <v>659</v>
      </c>
      <c r="S221">
        <v>1625</v>
      </c>
      <c r="T221">
        <v>720</v>
      </c>
      <c r="U221">
        <v>1642</v>
      </c>
      <c r="V221">
        <v>713</v>
      </c>
      <c r="W221">
        <v>1642</v>
      </c>
      <c r="X221">
        <v>715</v>
      </c>
      <c r="Y221">
        <v>1624</v>
      </c>
      <c r="Z221">
        <v>733</v>
      </c>
      <c r="AA221">
        <v>1628</v>
      </c>
      <c r="AB221">
        <v>739</v>
      </c>
      <c r="AC221">
        <v>1621</v>
      </c>
      <c r="AE221">
        <f>HLOOKUP(Calc!$Y$8,look1,Sunrise_set!A221+2)</f>
        <v>739</v>
      </c>
      <c r="AF221">
        <f>HLOOKUP(Calc!$Z$8,look1,Sunrise_set!A221+2)</f>
        <v>1621</v>
      </c>
    </row>
    <row r="222" spans="1:32" x14ac:dyDescent="0.3">
      <c r="A222">
        <v>220</v>
      </c>
      <c r="B222">
        <v>702</v>
      </c>
      <c r="C222">
        <v>1619</v>
      </c>
      <c r="D222">
        <v>712</v>
      </c>
      <c r="E222">
        <v>1624</v>
      </c>
      <c r="F222">
        <v>704</v>
      </c>
      <c r="G222">
        <v>1624</v>
      </c>
      <c r="H222">
        <v>723</v>
      </c>
      <c r="I222">
        <v>1632</v>
      </c>
      <c r="J222">
        <v>713</v>
      </c>
      <c r="K222">
        <v>1628</v>
      </c>
      <c r="L222">
        <v>721</v>
      </c>
      <c r="M222">
        <v>1618</v>
      </c>
      <c r="N222">
        <v>718</v>
      </c>
      <c r="O222">
        <v>1626</v>
      </c>
      <c r="P222">
        <v>708</v>
      </c>
      <c r="Q222">
        <v>1630</v>
      </c>
      <c r="R222">
        <v>701</v>
      </c>
      <c r="S222">
        <v>1624</v>
      </c>
      <c r="T222">
        <v>721</v>
      </c>
      <c r="U222">
        <v>1640</v>
      </c>
      <c r="V222">
        <v>715</v>
      </c>
      <c r="W222">
        <v>1640</v>
      </c>
      <c r="X222">
        <v>717</v>
      </c>
      <c r="Y222">
        <v>1622</v>
      </c>
      <c r="Z222">
        <v>735</v>
      </c>
      <c r="AA222">
        <v>1626</v>
      </c>
      <c r="AB222">
        <v>741</v>
      </c>
      <c r="AC222">
        <v>1619</v>
      </c>
      <c r="AE222">
        <f>HLOOKUP(Calc!$Y$8,look1,Sunrise_set!A222+2)</f>
        <v>741</v>
      </c>
      <c r="AF222">
        <f>HLOOKUP(Calc!$Z$8,look1,Sunrise_set!A222+2)</f>
        <v>1619</v>
      </c>
    </row>
    <row r="223" spans="1:32" x14ac:dyDescent="0.3">
      <c r="A223">
        <v>221</v>
      </c>
      <c r="B223">
        <v>704</v>
      </c>
      <c r="C223">
        <v>1617</v>
      </c>
      <c r="D223">
        <v>714</v>
      </c>
      <c r="E223">
        <v>1622</v>
      </c>
      <c r="F223">
        <v>705</v>
      </c>
      <c r="G223">
        <v>1623</v>
      </c>
      <c r="H223">
        <v>724</v>
      </c>
      <c r="I223">
        <v>1630</v>
      </c>
      <c r="J223">
        <v>715</v>
      </c>
      <c r="K223">
        <v>1626</v>
      </c>
      <c r="L223">
        <v>723</v>
      </c>
      <c r="M223">
        <v>1616</v>
      </c>
      <c r="N223">
        <v>720</v>
      </c>
      <c r="O223">
        <v>1625</v>
      </c>
      <c r="P223">
        <v>710</v>
      </c>
      <c r="Q223">
        <v>1629</v>
      </c>
      <c r="R223">
        <v>702</v>
      </c>
      <c r="S223">
        <v>1622</v>
      </c>
      <c r="T223">
        <v>723</v>
      </c>
      <c r="U223">
        <v>1638</v>
      </c>
      <c r="V223">
        <v>716</v>
      </c>
      <c r="W223">
        <v>1639</v>
      </c>
      <c r="X223">
        <v>719</v>
      </c>
      <c r="Y223">
        <v>1621</v>
      </c>
      <c r="Z223">
        <v>737</v>
      </c>
      <c r="AA223">
        <v>1624</v>
      </c>
      <c r="AB223">
        <v>743</v>
      </c>
      <c r="AC223">
        <v>1617</v>
      </c>
      <c r="AE223">
        <f>HLOOKUP(Calc!$Y$8,look1,Sunrise_set!A223+2)</f>
        <v>743</v>
      </c>
      <c r="AF223">
        <f>HLOOKUP(Calc!$Z$8,look1,Sunrise_set!A223+2)</f>
        <v>1617</v>
      </c>
    </row>
    <row r="224" spans="1:32" x14ac:dyDescent="0.3">
      <c r="A224">
        <v>222</v>
      </c>
      <c r="B224">
        <v>706</v>
      </c>
      <c r="C224">
        <v>1615</v>
      </c>
      <c r="D224">
        <v>716</v>
      </c>
      <c r="E224">
        <v>1620</v>
      </c>
      <c r="F224">
        <v>707</v>
      </c>
      <c r="G224">
        <v>1621</v>
      </c>
      <c r="H224">
        <v>726</v>
      </c>
      <c r="I224">
        <v>1628</v>
      </c>
      <c r="J224">
        <v>717</v>
      </c>
      <c r="K224">
        <v>1625</v>
      </c>
      <c r="L224">
        <v>725</v>
      </c>
      <c r="M224">
        <v>1615</v>
      </c>
      <c r="N224">
        <v>722</v>
      </c>
      <c r="O224">
        <v>1623</v>
      </c>
      <c r="P224">
        <v>711</v>
      </c>
      <c r="Q224">
        <v>1627</v>
      </c>
      <c r="R224">
        <v>704</v>
      </c>
      <c r="S224">
        <v>1621</v>
      </c>
      <c r="T224">
        <v>725</v>
      </c>
      <c r="U224">
        <v>1637</v>
      </c>
      <c r="V224">
        <v>718</v>
      </c>
      <c r="W224">
        <v>1637</v>
      </c>
      <c r="X224">
        <v>721</v>
      </c>
      <c r="Y224">
        <v>1619</v>
      </c>
      <c r="Z224">
        <v>739</v>
      </c>
      <c r="AA224">
        <v>1622</v>
      </c>
      <c r="AB224">
        <v>746</v>
      </c>
      <c r="AC224">
        <v>1615</v>
      </c>
      <c r="AE224">
        <f>HLOOKUP(Calc!$Y$8,look1,Sunrise_set!A224+2)</f>
        <v>746</v>
      </c>
      <c r="AF224">
        <f>HLOOKUP(Calc!$Z$8,look1,Sunrise_set!A224+2)</f>
        <v>1615</v>
      </c>
    </row>
    <row r="225" spans="1:32" x14ac:dyDescent="0.3">
      <c r="A225">
        <v>223</v>
      </c>
      <c r="B225">
        <v>708</v>
      </c>
      <c r="C225">
        <v>1614</v>
      </c>
      <c r="D225">
        <v>718</v>
      </c>
      <c r="E225">
        <v>1619</v>
      </c>
      <c r="F225">
        <v>709</v>
      </c>
      <c r="G225">
        <v>1620</v>
      </c>
      <c r="H225">
        <v>728</v>
      </c>
      <c r="I225">
        <v>1627</v>
      </c>
      <c r="J225">
        <v>719</v>
      </c>
      <c r="K225">
        <v>1623</v>
      </c>
      <c r="L225">
        <v>727</v>
      </c>
      <c r="M225">
        <v>1613</v>
      </c>
      <c r="N225">
        <v>724</v>
      </c>
      <c r="O225">
        <v>1621</v>
      </c>
      <c r="P225">
        <v>713</v>
      </c>
      <c r="Q225">
        <v>1626</v>
      </c>
      <c r="R225">
        <v>706</v>
      </c>
      <c r="S225">
        <v>1619</v>
      </c>
      <c r="T225">
        <v>727</v>
      </c>
      <c r="U225">
        <v>1635</v>
      </c>
      <c r="V225">
        <v>720</v>
      </c>
      <c r="W225">
        <v>1636</v>
      </c>
      <c r="X225">
        <v>723</v>
      </c>
      <c r="Y225">
        <v>1617</v>
      </c>
      <c r="Z225">
        <v>741</v>
      </c>
      <c r="AA225">
        <v>1620</v>
      </c>
      <c r="AB225">
        <v>748</v>
      </c>
      <c r="AC225">
        <v>1613</v>
      </c>
      <c r="AE225">
        <f>HLOOKUP(Calc!$Y$8,look1,Sunrise_set!A225+2)</f>
        <v>748</v>
      </c>
      <c r="AF225">
        <f>HLOOKUP(Calc!$Z$8,look1,Sunrise_set!A225+2)</f>
        <v>1613</v>
      </c>
    </row>
    <row r="226" spans="1:32" x14ac:dyDescent="0.3">
      <c r="A226">
        <v>224</v>
      </c>
      <c r="B226">
        <v>710</v>
      </c>
      <c r="C226">
        <v>1612</v>
      </c>
      <c r="D226">
        <v>720</v>
      </c>
      <c r="E226">
        <v>1617</v>
      </c>
      <c r="F226">
        <v>711</v>
      </c>
      <c r="G226">
        <v>1618</v>
      </c>
      <c r="H226">
        <v>730</v>
      </c>
      <c r="I226">
        <v>1625</v>
      </c>
      <c r="J226">
        <v>721</v>
      </c>
      <c r="K226">
        <v>1621</v>
      </c>
      <c r="L226">
        <v>729</v>
      </c>
      <c r="M226">
        <v>1611</v>
      </c>
      <c r="N226">
        <v>726</v>
      </c>
      <c r="O226">
        <v>1619</v>
      </c>
      <c r="P226">
        <v>715</v>
      </c>
      <c r="Q226">
        <v>1624</v>
      </c>
      <c r="R226">
        <v>708</v>
      </c>
      <c r="S226">
        <v>1618</v>
      </c>
      <c r="T226">
        <v>728</v>
      </c>
      <c r="U226">
        <v>1633</v>
      </c>
      <c r="V226">
        <v>721</v>
      </c>
      <c r="W226">
        <v>1634</v>
      </c>
      <c r="X226">
        <v>724</v>
      </c>
      <c r="Y226">
        <v>1615</v>
      </c>
      <c r="Z226">
        <v>743</v>
      </c>
      <c r="AA226">
        <v>1618</v>
      </c>
      <c r="AB226">
        <v>750</v>
      </c>
      <c r="AC226">
        <v>1611</v>
      </c>
      <c r="AE226">
        <f>HLOOKUP(Calc!$Y$8,look1,Sunrise_set!A226+2)</f>
        <v>750</v>
      </c>
      <c r="AF226">
        <f>HLOOKUP(Calc!$Z$8,look1,Sunrise_set!A226+2)</f>
        <v>1611</v>
      </c>
    </row>
    <row r="227" spans="1:32" x14ac:dyDescent="0.3">
      <c r="A227">
        <v>225</v>
      </c>
      <c r="B227">
        <v>711</v>
      </c>
      <c r="C227">
        <v>1610</v>
      </c>
      <c r="D227">
        <v>721</v>
      </c>
      <c r="E227">
        <v>1615</v>
      </c>
      <c r="F227">
        <v>712</v>
      </c>
      <c r="G227">
        <v>1617</v>
      </c>
      <c r="H227">
        <v>732</v>
      </c>
      <c r="I227">
        <v>1623</v>
      </c>
      <c r="J227">
        <v>722</v>
      </c>
      <c r="K227">
        <v>1620</v>
      </c>
      <c r="L227">
        <v>731</v>
      </c>
      <c r="M227">
        <v>1609</v>
      </c>
      <c r="N227">
        <v>728</v>
      </c>
      <c r="O227">
        <v>1618</v>
      </c>
      <c r="P227">
        <v>717</v>
      </c>
      <c r="Q227">
        <v>1623</v>
      </c>
      <c r="R227">
        <v>709</v>
      </c>
      <c r="S227">
        <v>1616</v>
      </c>
      <c r="T227">
        <v>730</v>
      </c>
      <c r="U227">
        <v>1632</v>
      </c>
      <c r="V227">
        <v>723</v>
      </c>
      <c r="W227">
        <v>1633</v>
      </c>
      <c r="X227">
        <v>726</v>
      </c>
      <c r="Y227">
        <v>1614</v>
      </c>
      <c r="Z227">
        <v>745</v>
      </c>
      <c r="AA227">
        <v>1616</v>
      </c>
      <c r="AB227">
        <v>752</v>
      </c>
      <c r="AC227">
        <v>1609</v>
      </c>
      <c r="AE227">
        <f>HLOOKUP(Calc!$Y$8,look1,Sunrise_set!A227+2)</f>
        <v>752</v>
      </c>
      <c r="AF227">
        <f>HLOOKUP(Calc!$Z$8,look1,Sunrise_set!A227+2)</f>
        <v>1609</v>
      </c>
    </row>
    <row r="228" spans="1:32" x14ac:dyDescent="0.3">
      <c r="A228">
        <v>226</v>
      </c>
      <c r="B228">
        <v>713</v>
      </c>
      <c r="C228">
        <v>1609</v>
      </c>
      <c r="D228">
        <v>723</v>
      </c>
      <c r="E228">
        <v>1614</v>
      </c>
      <c r="F228">
        <v>714</v>
      </c>
      <c r="G228">
        <v>1615</v>
      </c>
      <c r="H228">
        <v>734</v>
      </c>
      <c r="I228">
        <v>1622</v>
      </c>
      <c r="J228">
        <v>724</v>
      </c>
      <c r="K228">
        <v>1618</v>
      </c>
      <c r="L228">
        <v>733</v>
      </c>
      <c r="M228">
        <v>1607</v>
      </c>
      <c r="N228">
        <v>730</v>
      </c>
      <c r="O228">
        <v>1616</v>
      </c>
      <c r="P228">
        <v>718</v>
      </c>
      <c r="Q228">
        <v>1621</v>
      </c>
      <c r="R228">
        <v>711</v>
      </c>
      <c r="S228">
        <v>1615</v>
      </c>
      <c r="T228">
        <v>732</v>
      </c>
      <c r="U228">
        <v>1630</v>
      </c>
      <c r="V228">
        <v>725</v>
      </c>
      <c r="W228">
        <v>1631</v>
      </c>
      <c r="X228">
        <v>728</v>
      </c>
      <c r="Y228">
        <v>1612</v>
      </c>
      <c r="Z228">
        <v>747</v>
      </c>
      <c r="AA228">
        <v>1614</v>
      </c>
      <c r="AB228">
        <v>755</v>
      </c>
      <c r="AC228">
        <v>1607</v>
      </c>
      <c r="AE228">
        <f>HLOOKUP(Calc!$Y$8,look1,Sunrise_set!A228+2)</f>
        <v>755</v>
      </c>
      <c r="AF228">
        <f>HLOOKUP(Calc!$Z$8,look1,Sunrise_set!A228+2)</f>
        <v>1607</v>
      </c>
    </row>
    <row r="229" spans="1:32" x14ac:dyDescent="0.3">
      <c r="A229">
        <v>227</v>
      </c>
      <c r="B229">
        <v>715</v>
      </c>
      <c r="C229">
        <v>1607</v>
      </c>
      <c r="D229">
        <v>725</v>
      </c>
      <c r="E229">
        <v>1612</v>
      </c>
      <c r="F229">
        <v>716</v>
      </c>
      <c r="G229">
        <v>1614</v>
      </c>
      <c r="H229">
        <v>736</v>
      </c>
      <c r="I229">
        <v>1620</v>
      </c>
      <c r="J229">
        <v>726</v>
      </c>
      <c r="K229">
        <v>1617</v>
      </c>
      <c r="L229">
        <v>735</v>
      </c>
      <c r="M229">
        <v>1606</v>
      </c>
      <c r="N229">
        <v>732</v>
      </c>
      <c r="O229">
        <v>1614</v>
      </c>
      <c r="P229">
        <v>720</v>
      </c>
      <c r="Q229">
        <v>1620</v>
      </c>
      <c r="R229">
        <v>713</v>
      </c>
      <c r="S229">
        <v>1613</v>
      </c>
      <c r="T229">
        <v>734</v>
      </c>
      <c r="U229">
        <v>1629</v>
      </c>
      <c r="V229">
        <v>726</v>
      </c>
      <c r="W229">
        <v>1630</v>
      </c>
      <c r="X229">
        <v>730</v>
      </c>
      <c r="Y229">
        <v>1611</v>
      </c>
      <c r="Z229">
        <v>749</v>
      </c>
      <c r="AA229">
        <v>1612</v>
      </c>
      <c r="AB229">
        <v>757</v>
      </c>
      <c r="AC229">
        <v>1605</v>
      </c>
      <c r="AE229">
        <f>HLOOKUP(Calc!$Y$8,look1,Sunrise_set!A229+2)</f>
        <v>757</v>
      </c>
      <c r="AF229">
        <f>HLOOKUP(Calc!$Z$8,look1,Sunrise_set!A229+2)</f>
        <v>1605</v>
      </c>
    </row>
    <row r="230" spans="1:32" x14ac:dyDescent="0.3">
      <c r="A230">
        <v>228</v>
      </c>
      <c r="B230">
        <v>717</v>
      </c>
      <c r="C230">
        <v>1606</v>
      </c>
      <c r="D230">
        <v>727</v>
      </c>
      <c r="E230">
        <v>1611</v>
      </c>
      <c r="F230">
        <v>717</v>
      </c>
      <c r="G230">
        <v>1612</v>
      </c>
      <c r="H230">
        <v>738</v>
      </c>
      <c r="I230">
        <v>1619</v>
      </c>
      <c r="J230">
        <v>728</v>
      </c>
      <c r="K230">
        <v>1615</v>
      </c>
      <c r="L230">
        <v>737</v>
      </c>
      <c r="M230">
        <v>1604</v>
      </c>
      <c r="N230">
        <v>733</v>
      </c>
      <c r="O230">
        <v>1613</v>
      </c>
      <c r="P230">
        <v>722</v>
      </c>
      <c r="Q230">
        <v>1618</v>
      </c>
      <c r="R230">
        <v>714</v>
      </c>
      <c r="S230">
        <v>1612</v>
      </c>
      <c r="T230">
        <v>735</v>
      </c>
      <c r="U230">
        <v>1627</v>
      </c>
      <c r="V230">
        <v>728</v>
      </c>
      <c r="W230">
        <v>1628</v>
      </c>
      <c r="X230">
        <v>732</v>
      </c>
      <c r="Y230">
        <v>1609</v>
      </c>
      <c r="Z230">
        <v>751</v>
      </c>
      <c r="AA230">
        <v>1611</v>
      </c>
      <c r="AB230">
        <v>759</v>
      </c>
      <c r="AC230">
        <v>1603</v>
      </c>
      <c r="AE230">
        <f>HLOOKUP(Calc!$Y$8,look1,Sunrise_set!A230+2)</f>
        <v>759</v>
      </c>
      <c r="AF230">
        <f>HLOOKUP(Calc!$Z$8,look1,Sunrise_set!A230+2)</f>
        <v>1603</v>
      </c>
    </row>
    <row r="231" spans="1:32" x14ac:dyDescent="0.3">
      <c r="A231">
        <v>229</v>
      </c>
      <c r="B231">
        <v>718</v>
      </c>
      <c r="C231">
        <v>1605</v>
      </c>
      <c r="D231">
        <v>729</v>
      </c>
      <c r="E231">
        <v>1609</v>
      </c>
      <c r="F231">
        <v>719</v>
      </c>
      <c r="G231">
        <v>1611</v>
      </c>
      <c r="H231">
        <v>739</v>
      </c>
      <c r="I231">
        <v>1617</v>
      </c>
      <c r="J231">
        <v>730</v>
      </c>
      <c r="K231">
        <v>1614</v>
      </c>
      <c r="L231">
        <v>739</v>
      </c>
      <c r="M231">
        <v>1602</v>
      </c>
      <c r="N231">
        <v>735</v>
      </c>
      <c r="O231">
        <v>1611</v>
      </c>
      <c r="P231">
        <v>723</v>
      </c>
      <c r="Q231">
        <v>1617</v>
      </c>
      <c r="R231">
        <v>716</v>
      </c>
      <c r="S231">
        <v>1610</v>
      </c>
      <c r="T231">
        <v>737</v>
      </c>
      <c r="U231">
        <v>1626</v>
      </c>
      <c r="V231">
        <v>730</v>
      </c>
      <c r="W231">
        <v>1627</v>
      </c>
      <c r="X231">
        <v>734</v>
      </c>
      <c r="Y231">
        <v>1607</v>
      </c>
      <c r="Z231">
        <v>754</v>
      </c>
      <c r="AA231">
        <v>1609</v>
      </c>
      <c r="AB231">
        <v>801</v>
      </c>
      <c r="AC231">
        <v>1601</v>
      </c>
      <c r="AE231">
        <f>HLOOKUP(Calc!$Y$8,look1,Sunrise_set!A231+2)</f>
        <v>801</v>
      </c>
      <c r="AF231">
        <f>HLOOKUP(Calc!$Z$8,look1,Sunrise_set!A231+2)</f>
        <v>1601</v>
      </c>
    </row>
    <row r="232" spans="1:32" x14ac:dyDescent="0.3">
      <c r="A232">
        <v>230</v>
      </c>
      <c r="B232">
        <v>720</v>
      </c>
      <c r="C232">
        <v>1603</v>
      </c>
      <c r="D232">
        <v>731</v>
      </c>
      <c r="E232">
        <v>1608</v>
      </c>
      <c r="F232">
        <v>721</v>
      </c>
      <c r="G232">
        <v>1610</v>
      </c>
      <c r="H232">
        <v>741</v>
      </c>
      <c r="I232">
        <v>1616</v>
      </c>
      <c r="J232">
        <v>731</v>
      </c>
      <c r="K232">
        <v>1612</v>
      </c>
      <c r="L232">
        <v>741</v>
      </c>
      <c r="M232">
        <v>1601</v>
      </c>
      <c r="N232">
        <v>737</v>
      </c>
      <c r="O232">
        <v>1610</v>
      </c>
      <c r="P232">
        <v>725</v>
      </c>
      <c r="Q232">
        <v>1616</v>
      </c>
      <c r="R232">
        <v>718</v>
      </c>
      <c r="S232">
        <v>1609</v>
      </c>
      <c r="T232">
        <v>739</v>
      </c>
      <c r="U232">
        <v>1625</v>
      </c>
      <c r="V232">
        <v>731</v>
      </c>
      <c r="W232">
        <v>1626</v>
      </c>
      <c r="X232">
        <v>736</v>
      </c>
      <c r="Y232">
        <v>1606</v>
      </c>
      <c r="Z232">
        <v>756</v>
      </c>
      <c r="AA232">
        <v>1607</v>
      </c>
      <c r="AB232">
        <v>803</v>
      </c>
      <c r="AC232">
        <v>1559</v>
      </c>
      <c r="AE232">
        <f>HLOOKUP(Calc!$Y$8,look1,Sunrise_set!A232+2)</f>
        <v>803</v>
      </c>
      <c r="AF232">
        <f>HLOOKUP(Calc!$Z$8,look1,Sunrise_set!A232+2)</f>
        <v>1559</v>
      </c>
    </row>
    <row r="233" spans="1:32" x14ac:dyDescent="0.3">
      <c r="A233">
        <v>231</v>
      </c>
      <c r="B233">
        <v>722</v>
      </c>
      <c r="C233">
        <v>1602</v>
      </c>
      <c r="D233">
        <v>732</v>
      </c>
      <c r="E233">
        <v>1606</v>
      </c>
      <c r="F233">
        <v>723</v>
      </c>
      <c r="G233">
        <v>1608</v>
      </c>
      <c r="H233">
        <v>743</v>
      </c>
      <c r="I233">
        <v>1614</v>
      </c>
      <c r="J233">
        <v>733</v>
      </c>
      <c r="K233">
        <v>1611</v>
      </c>
      <c r="L233">
        <v>743</v>
      </c>
      <c r="M233">
        <v>1559</v>
      </c>
      <c r="N233">
        <v>739</v>
      </c>
      <c r="O233">
        <v>1609</v>
      </c>
      <c r="P233">
        <v>727</v>
      </c>
      <c r="Q233">
        <v>1615</v>
      </c>
      <c r="R233">
        <v>719</v>
      </c>
      <c r="S233">
        <v>1608</v>
      </c>
      <c r="T233">
        <v>741</v>
      </c>
      <c r="U233">
        <v>1623</v>
      </c>
      <c r="V233">
        <v>733</v>
      </c>
      <c r="W233">
        <v>1625</v>
      </c>
      <c r="X233">
        <v>738</v>
      </c>
      <c r="Y233">
        <v>1604</v>
      </c>
      <c r="Z233">
        <v>758</v>
      </c>
      <c r="AA233">
        <v>1606</v>
      </c>
      <c r="AB233">
        <v>806</v>
      </c>
      <c r="AC233">
        <v>1558</v>
      </c>
      <c r="AE233">
        <f>HLOOKUP(Calc!$Y$8,look1,Sunrise_set!A233+2)</f>
        <v>806</v>
      </c>
      <c r="AF233">
        <f>HLOOKUP(Calc!$Z$8,look1,Sunrise_set!A233+2)</f>
        <v>1558</v>
      </c>
    </row>
    <row r="234" spans="1:32" x14ac:dyDescent="0.3">
      <c r="A234">
        <v>232</v>
      </c>
      <c r="B234">
        <v>724</v>
      </c>
      <c r="C234">
        <v>1601</v>
      </c>
      <c r="D234">
        <v>734</v>
      </c>
      <c r="E234">
        <v>1605</v>
      </c>
      <c r="F234">
        <v>724</v>
      </c>
      <c r="G234">
        <v>1607</v>
      </c>
      <c r="H234">
        <v>745</v>
      </c>
      <c r="I234">
        <v>1613</v>
      </c>
      <c r="J234">
        <v>735</v>
      </c>
      <c r="K234">
        <v>1610</v>
      </c>
      <c r="L234">
        <v>745</v>
      </c>
      <c r="M234">
        <v>1558</v>
      </c>
      <c r="N234">
        <v>741</v>
      </c>
      <c r="O234">
        <v>1607</v>
      </c>
      <c r="P234">
        <v>728</v>
      </c>
      <c r="Q234">
        <v>1613</v>
      </c>
      <c r="R234">
        <v>721</v>
      </c>
      <c r="S234">
        <v>1607</v>
      </c>
      <c r="T234">
        <v>742</v>
      </c>
      <c r="U234">
        <v>1622</v>
      </c>
      <c r="V234">
        <v>735</v>
      </c>
      <c r="W234">
        <v>1623</v>
      </c>
      <c r="X234">
        <v>739</v>
      </c>
      <c r="Y234">
        <v>1603</v>
      </c>
      <c r="Z234">
        <v>800</v>
      </c>
      <c r="AA234">
        <v>1604</v>
      </c>
      <c r="AB234">
        <v>808</v>
      </c>
      <c r="AC234">
        <v>1556</v>
      </c>
      <c r="AE234">
        <f>HLOOKUP(Calc!$Y$8,look1,Sunrise_set!A234+2)</f>
        <v>808</v>
      </c>
      <c r="AF234">
        <f>HLOOKUP(Calc!$Z$8,look1,Sunrise_set!A234+2)</f>
        <v>1556</v>
      </c>
    </row>
    <row r="235" spans="1:32" x14ac:dyDescent="0.3">
      <c r="A235">
        <v>233</v>
      </c>
      <c r="B235">
        <v>725</v>
      </c>
      <c r="C235">
        <v>1559</v>
      </c>
      <c r="D235">
        <v>736</v>
      </c>
      <c r="E235">
        <v>1604</v>
      </c>
      <c r="F235">
        <v>726</v>
      </c>
      <c r="G235">
        <v>1606</v>
      </c>
      <c r="H235">
        <v>747</v>
      </c>
      <c r="I235">
        <v>1612</v>
      </c>
      <c r="J235">
        <v>737</v>
      </c>
      <c r="K235">
        <v>1608</v>
      </c>
      <c r="L235">
        <v>747</v>
      </c>
      <c r="M235">
        <v>1556</v>
      </c>
      <c r="N235">
        <v>743</v>
      </c>
      <c r="O235">
        <v>1606</v>
      </c>
      <c r="P235">
        <v>730</v>
      </c>
      <c r="Q235">
        <v>1612</v>
      </c>
      <c r="R235">
        <v>723</v>
      </c>
      <c r="S235">
        <v>1606</v>
      </c>
      <c r="T235">
        <v>744</v>
      </c>
      <c r="U235">
        <v>1621</v>
      </c>
      <c r="V235">
        <v>736</v>
      </c>
      <c r="W235">
        <v>1622</v>
      </c>
      <c r="X235">
        <v>741</v>
      </c>
      <c r="Y235">
        <v>1602</v>
      </c>
      <c r="Z235">
        <v>802</v>
      </c>
      <c r="AA235">
        <v>1603</v>
      </c>
      <c r="AB235">
        <v>810</v>
      </c>
      <c r="AC235">
        <v>1554</v>
      </c>
      <c r="AE235">
        <f>HLOOKUP(Calc!$Y$8,look1,Sunrise_set!A235+2)</f>
        <v>810</v>
      </c>
      <c r="AF235">
        <f>HLOOKUP(Calc!$Z$8,look1,Sunrise_set!A235+2)</f>
        <v>1554</v>
      </c>
    </row>
    <row r="236" spans="1:32" x14ac:dyDescent="0.3">
      <c r="A236">
        <v>234</v>
      </c>
      <c r="B236">
        <v>727</v>
      </c>
      <c r="C236">
        <v>1558</v>
      </c>
      <c r="D236">
        <v>738</v>
      </c>
      <c r="E236">
        <v>1603</v>
      </c>
      <c r="F236">
        <v>728</v>
      </c>
      <c r="G236">
        <v>1605</v>
      </c>
      <c r="H236">
        <v>748</v>
      </c>
      <c r="I236">
        <v>1610</v>
      </c>
      <c r="J236">
        <v>738</v>
      </c>
      <c r="K236">
        <v>1607</v>
      </c>
      <c r="L236">
        <v>749</v>
      </c>
      <c r="M236">
        <v>1555</v>
      </c>
      <c r="N236">
        <v>744</v>
      </c>
      <c r="O236">
        <v>1605</v>
      </c>
      <c r="P236">
        <v>732</v>
      </c>
      <c r="Q236">
        <v>1611</v>
      </c>
      <c r="R236">
        <v>724</v>
      </c>
      <c r="S236">
        <v>1604</v>
      </c>
      <c r="T236">
        <v>746</v>
      </c>
      <c r="U236">
        <v>1620</v>
      </c>
      <c r="V236">
        <v>738</v>
      </c>
      <c r="W236">
        <v>1621</v>
      </c>
      <c r="X236">
        <v>743</v>
      </c>
      <c r="Y236">
        <v>1600</v>
      </c>
      <c r="Z236">
        <v>804</v>
      </c>
      <c r="AA236">
        <v>1601</v>
      </c>
      <c r="AB236">
        <v>812</v>
      </c>
      <c r="AC236">
        <v>1553</v>
      </c>
      <c r="AE236">
        <f>HLOOKUP(Calc!$Y$8,look1,Sunrise_set!A236+2)</f>
        <v>812</v>
      </c>
      <c r="AF236">
        <f>HLOOKUP(Calc!$Z$8,look1,Sunrise_set!A236+2)</f>
        <v>1553</v>
      </c>
    </row>
    <row r="237" spans="1:32" x14ac:dyDescent="0.3">
      <c r="A237">
        <v>235</v>
      </c>
      <c r="B237">
        <v>729</v>
      </c>
      <c r="C237">
        <v>1557</v>
      </c>
      <c r="D237">
        <v>739</v>
      </c>
      <c r="E237">
        <v>1601</v>
      </c>
      <c r="F237">
        <v>729</v>
      </c>
      <c r="G237">
        <v>1604</v>
      </c>
      <c r="H237">
        <v>750</v>
      </c>
      <c r="I237">
        <v>1609</v>
      </c>
      <c r="J237">
        <v>740</v>
      </c>
      <c r="K237">
        <v>1606</v>
      </c>
      <c r="L237">
        <v>750</v>
      </c>
      <c r="M237">
        <v>1554</v>
      </c>
      <c r="N237">
        <v>746</v>
      </c>
      <c r="O237">
        <v>1603</v>
      </c>
      <c r="P237">
        <v>733</v>
      </c>
      <c r="Q237">
        <v>1610</v>
      </c>
      <c r="R237">
        <v>726</v>
      </c>
      <c r="S237">
        <v>1603</v>
      </c>
      <c r="T237">
        <v>747</v>
      </c>
      <c r="U237">
        <v>1619</v>
      </c>
      <c r="V237">
        <v>740</v>
      </c>
      <c r="W237">
        <v>1620</v>
      </c>
      <c r="X237">
        <v>745</v>
      </c>
      <c r="Y237">
        <v>1559</v>
      </c>
      <c r="Z237">
        <v>805</v>
      </c>
      <c r="AA237">
        <v>1600</v>
      </c>
      <c r="AB237">
        <v>814</v>
      </c>
      <c r="AC237">
        <v>1551</v>
      </c>
      <c r="AE237">
        <f>HLOOKUP(Calc!$Y$8,look1,Sunrise_set!A237+2)</f>
        <v>814</v>
      </c>
      <c r="AF237">
        <f>HLOOKUP(Calc!$Z$8,look1,Sunrise_set!A237+2)</f>
        <v>1551</v>
      </c>
    </row>
    <row r="238" spans="1:32" x14ac:dyDescent="0.3">
      <c r="A238">
        <v>236</v>
      </c>
      <c r="B238">
        <v>730</v>
      </c>
      <c r="C238">
        <v>1556</v>
      </c>
      <c r="D238">
        <v>741</v>
      </c>
      <c r="E238">
        <v>1600</v>
      </c>
      <c r="F238">
        <v>731</v>
      </c>
      <c r="G238">
        <v>1602</v>
      </c>
      <c r="H238">
        <v>752</v>
      </c>
      <c r="I238">
        <v>1608</v>
      </c>
      <c r="J238">
        <v>742</v>
      </c>
      <c r="K238">
        <v>1605</v>
      </c>
      <c r="L238">
        <v>752</v>
      </c>
      <c r="M238">
        <v>1552</v>
      </c>
      <c r="N238">
        <v>748</v>
      </c>
      <c r="O238">
        <v>1602</v>
      </c>
      <c r="P238">
        <v>735</v>
      </c>
      <c r="Q238">
        <v>1609</v>
      </c>
      <c r="R238">
        <v>728</v>
      </c>
      <c r="S238">
        <v>1602</v>
      </c>
      <c r="T238">
        <v>749</v>
      </c>
      <c r="U238">
        <v>1618</v>
      </c>
      <c r="V238">
        <v>741</v>
      </c>
      <c r="W238">
        <v>1619</v>
      </c>
      <c r="X238">
        <v>747</v>
      </c>
      <c r="Y238">
        <v>1558</v>
      </c>
      <c r="Z238">
        <v>807</v>
      </c>
      <c r="AA238">
        <v>1558</v>
      </c>
      <c r="AB238">
        <v>816</v>
      </c>
      <c r="AC238">
        <v>1550</v>
      </c>
      <c r="AE238">
        <f>HLOOKUP(Calc!$Y$8,look1,Sunrise_set!A238+2)</f>
        <v>816</v>
      </c>
      <c r="AF238">
        <f>HLOOKUP(Calc!$Z$8,look1,Sunrise_set!A238+2)</f>
        <v>1550</v>
      </c>
    </row>
    <row r="239" spans="1:32" x14ac:dyDescent="0.3">
      <c r="A239">
        <v>237</v>
      </c>
      <c r="B239">
        <v>732</v>
      </c>
      <c r="C239">
        <v>1555</v>
      </c>
      <c r="D239">
        <v>743</v>
      </c>
      <c r="E239">
        <v>1559</v>
      </c>
      <c r="F239">
        <v>732</v>
      </c>
      <c r="G239">
        <v>1601</v>
      </c>
      <c r="H239">
        <v>754</v>
      </c>
      <c r="I239">
        <v>1607</v>
      </c>
      <c r="J239">
        <v>743</v>
      </c>
      <c r="K239">
        <v>1604</v>
      </c>
      <c r="L239">
        <v>754</v>
      </c>
      <c r="M239">
        <v>1551</v>
      </c>
      <c r="N239">
        <v>750</v>
      </c>
      <c r="O239">
        <v>1601</v>
      </c>
      <c r="P239">
        <v>737</v>
      </c>
      <c r="Q239">
        <v>1608</v>
      </c>
      <c r="R239">
        <v>729</v>
      </c>
      <c r="S239">
        <v>1601</v>
      </c>
      <c r="T239">
        <v>751</v>
      </c>
      <c r="U239">
        <v>1616</v>
      </c>
      <c r="V239">
        <v>743</v>
      </c>
      <c r="W239">
        <v>1618</v>
      </c>
      <c r="X239">
        <v>748</v>
      </c>
      <c r="Y239">
        <v>1557</v>
      </c>
      <c r="Z239">
        <v>809</v>
      </c>
      <c r="AA239">
        <v>1557</v>
      </c>
      <c r="AB239">
        <v>818</v>
      </c>
      <c r="AC239">
        <v>1548</v>
      </c>
      <c r="AE239">
        <f>HLOOKUP(Calc!$Y$8,look1,Sunrise_set!A239+2)</f>
        <v>818</v>
      </c>
      <c r="AF239">
        <f>HLOOKUP(Calc!$Z$8,look1,Sunrise_set!A239+2)</f>
        <v>1548</v>
      </c>
    </row>
    <row r="240" spans="1:32" x14ac:dyDescent="0.3">
      <c r="A240">
        <v>238</v>
      </c>
      <c r="B240">
        <v>734</v>
      </c>
      <c r="C240">
        <v>1554</v>
      </c>
      <c r="D240">
        <v>745</v>
      </c>
      <c r="E240">
        <v>1558</v>
      </c>
      <c r="F240">
        <v>734</v>
      </c>
      <c r="G240">
        <v>1600</v>
      </c>
      <c r="H240">
        <v>755</v>
      </c>
      <c r="I240">
        <v>1606</v>
      </c>
      <c r="J240">
        <v>745</v>
      </c>
      <c r="K240">
        <v>1603</v>
      </c>
      <c r="L240">
        <v>756</v>
      </c>
      <c r="M240">
        <v>1550</v>
      </c>
      <c r="N240">
        <v>751</v>
      </c>
      <c r="O240">
        <v>1600</v>
      </c>
      <c r="P240">
        <v>738</v>
      </c>
      <c r="Q240">
        <v>1607</v>
      </c>
      <c r="R240">
        <v>731</v>
      </c>
      <c r="S240">
        <v>1600</v>
      </c>
      <c r="T240">
        <v>752</v>
      </c>
      <c r="U240">
        <v>1615</v>
      </c>
      <c r="V240">
        <v>744</v>
      </c>
      <c r="W240">
        <v>1617</v>
      </c>
      <c r="X240">
        <v>750</v>
      </c>
      <c r="Y240">
        <v>1556</v>
      </c>
      <c r="Z240">
        <v>811</v>
      </c>
      <c r="AA240">
        <v>1556</v>
      </c>
      <c r="AB240">
        <v>820</v>
      </c>
      <c r="AC240">
        <v>1547</v>
      </c>
      <c r="AE240">
        <f>HLOOKUP(Calc!$Y$8,look1,Sunrise_set!A240+2)</f>
        <v>820</v>
      </c>
      <c r="AF240">
        <f>HLOOKUP(Calc!$Z$8,look1,Sunrise_set!A240+2)</f>
        <v>1547</v>
      </c>
    </row>
    <row r="241" spans="1:32" x14ac:dyDescent="0.3">
      <c r="A241">
        <v>239</v>
      </c>
      <c r="B241">
        <v>735</v>
      </c>
      <c r="C241">
        <v>1553</v>
      </c>
      <c r="D241">
        <v>746</v>
      </c>
      <c r="E241">
        <v>1557</v>
      </c>
      <c r="F241">
        <v>736</v>
      </c>
      <c r="G241">
        <v>1600</v>
      </c>
      <c r="H241">
        <v>757</v>
      </c>
      <c r="I241">
        <v>1605</v>
      </c>
      <c r="J241">
        <v>747</v>
      </c>
      <c r="K241">
        <v>1602</v>
      </c>
      <c r="L241">
        <v>758</v>
      </c>
      <c r="M241">
        <v>1549</v>
      </c>
      <c r="N241">
        <v>753</v>
      </c>
      <c r="O241">
        <v>1559</v>
      </c>
      <c r="P241">
        <v>740</v>
      </c>
      <c r="Q241">
        <v>1606</v>
      </c>
      <c r="R241">
        <v>732</v>
      </c>
      <c r="S241">
        <v>1559</v>
      </c>
      <c r="T241">
        <v>754</v>
      </c>
      <c r="U241">
        <v>1615</v>
      </c>
      <c r="V241">
        <v>746</v>
      </c>
      <c r="W241">
        <v>1616</v>
      </c>
      <c r="X241">
        <v>752</v>
      </c>
      <c r="Y241">
        <v>1555</v>
      </c>
      <c r="Z241">
        <v>813</v>
      </c>
      <c r="AA241">
        <v>1555</v>
      </c>
      <c r="AB241">
        <v>822</v>
      </c>
      <c r="AC241">
        <v>1545</v>
      </c>
      <c r="AE241">
        <f>HLOOKUP(Calc!$Y$8,look1,Sunrise_set!A241+2)</f>
        <v>822</v>
      </c>
      <c r="AF241">
        <f>HLOOKUP(Calc!$Z$8,look1,Sunrise_set!A241+2)</f>
        <v>1545</v>
      </c>
    </row>
    <row r="242" spans="1:32" x14ac:dyDescent="0.3">
      <c r="A242">
        <v>240</v>
      </c>
      <c r="B242">
        <v>737</v>
      </c>
      <c r="C242">
        <v>1552</v>
      </c>
      <c r="D242">
        <v>748</v>
      </c>
      <c r="E242">
        <v>1556</v>
      </c>
      <c r="F242">
        <v>737</v>
      </c>
      <c r="G242">
        <v>1559</v>
      </c>
      <c r="H242">
        <v>759</v>
      </c>
      <c r="I242">
        <v>1604</v>
      </c>
      <c r="J242">
        <v>748</v>
      </c>
      <c r="K242">
        <v>1601</v>
      </c>
      <c r="L242">
        <v>759</v>
      </c>
      <c r="M242">
        <v>1548</v>
      </c>
      <c r="N242">
        <v>755</v>
      </c>
      <c r="O242">
        <v>1558</v>
      </c>
      <c r="P242">
        <v>741</v>
      </c>
      <c r="Q242">
        <v>1605</v>
      </c>
      <c r="R242">
        <v>734</v>
      </c>
      <c r="S242">
        <v>1558</v>
      </c>
      <c r="T242">
        <v>755</v>
      </c>
      <c r="U242">
        <v>1614</v>
      </c>
      <c r="V242">
        <v>747</v>
      </c>
      <c r="W242">
        <v>1615</v>
      </c>
      <c r="X242">
        <v>754</v>
      </c>
      <c r="Y242">
        <v>1554</v>
      </c>
      <c r="Z242">
        <v>815</v>
      </c>
      <c r="AA242">
        <v>1553</v>
      </c>
      <c r="AB242">
        <v>824</v>
      </c>
      <c r="AC242">
        <v>1544</v>
      </c>
      <c r="AE242">
        <f>HLOOKUP(Calc!$Y$8,look1,Sunrise_set!A242+2)</f>
        <v>824</v>
      </c>
      <c r="AF242">
        <f>HLOOKUP(Calc!$Z$8,look1,Sunrise_set!A242+2)</f>
        <v>1544</v>
      </c>
    </row>
    <row r="243" spans="1:32" x14ac:dyDescent="0.3">
      <c r="A243">
        <v>241</v>
      </c>
      <c r="B243">
        <v>738</v>
      </c>
      <c r="C243">
        <v>1551</v>
      </c>
      <c r="D243">
        <v>749</v>
      </c>
      <c r="E243">
        <v>1555</v>
      </c>
      <c r="F243">
        <v>739</v>
      </c>
      <c r="G243">
        <v>1558</v>
      </c>
      <c r="H243">
        <v>800</v>
      </c>
      <c r="I243">
        <v>1603</v>
      </c>
      <c r="J243">
        <v>750</v>
      </c>
      <c r="K243">
        <v>1600</v>
      </c>
      <c r="L243">
        <v>801</v>
      </c>
      <c r="M243">
        <v>1547</v>
      </c>
      <c r="N243">
        <v>756</v>
      </c>
      <c r="O243">
        <v>1557</v>
      </c>
      <c r="P243">
        <v>743</v>
      </c>
      <c r="Q243">
        <v>1604</v>
      </c>
      <c r="R243">
        <v>735</v>
      </c>
      <c r="S243">
        <v>1558</v>
      </c>
      <c r="T243">
        <v>757</v>
      </c>
      <c r="U243">
        <v>1613</v>
      </c>
      <c r="V243">
        <v>749</v>
      </c>
      <c r="W243">
        <v>1615</v>
      </c>
      <c r="X243">
        <v>755</v>
      </c>
      <c r="Y243">
        <v>1553</v>
      </c>
      <c r="Z243">
        <v>817</v>
      </c>
      <c r="AA243">
        <v>1552</v>
      </c>
      <c r="AB243">
        <v>826</v>
      </c>
      <c r="AC243">
        <v>1543</v>
      </c>
      <c r="AE243">
        <f>HLOOKUP(Calc!$Y$8,look1,Sunrise_set!A243+2)</f>
        <v>826</v>
      </c>
      <c r="AF243">
        <f>HLOOKUP(Calc!$Z$8,look1,Sunrise_set!A243+2)</f>
        <v>1543</v>
      </c>
    </row>
    <row r="244" spans="1:32" x14ac:dyDescent="0.3">
      <c r="A244">
        <v>242</v>
      </c>
      <c r="B244">
        <v>740</v>
      </c>
      <c r="C244">
        <v>1550</v>
      </c>
      <c r="D244">
        <v>751</v>
      </c>
      <c r="E244">
        <v>1554</v>
      </c>
      <c r="F244">
        <v>740</v>
      </c>
      <c r="G244">
        <v>1557</v>
      </c>
      <c r="H244">
        <v>802</v>
      </c>
      <c r="I244">
        <v>1602</v>
      </c>
      <c r="J244">
        <v>751</v>
      </c>
      <c r="K244">
        <v>1559</v>
      </c>
      <c r="L244">
        <v>803</v>
      </c>
      <c r="M244">
        <v>1546</v>
      </c>
      <c r="N244">
        <v>758</v>
      </c>
      <c r="O244">
        <v>1556</v>
      </c>
      <c r="P244">
        <v>744</v>
      </c>
      <c r="Q244">
        <v>1603</v>
      </c>
      <c r="R244">
        <v>737</v>
      </c>
      <c r="S244">
        <v>1557</v>
      </c>
      <c r="T244">
        <v>758</v>
      </c>
      <c r="U244">
        <v>1612</v>
      </c>
      <c r="V244">
        <v>750</v>
      </c>
      <c r="W244">
        <v>1614</v>
      </c>
      <c r="X244">
        <v>757</v>
      </c>
      <c r="Y244">
        <v>1552</v>
      </c>
      <c r="Z244">
        <v>818</v>
      </c>
      <c r="AA244">
        <v>1551</v>
      </c>
      <c r="AB244">
        <v>828</v>
      </c>
      <c r="AC244">
        <v>1542</v>
      </c>
      <c r="AE244">
        <f>HLOOKUP(Calc!$Y$8,look1,Sunrise_set!A244+2)</f>
        <v>828</v>
      </c>
      <c r="AF244">
        <f>HLOOKUP(Calc!$Z$8,look1,Sunrise_set!A244+2)</f>
        <v>1542</v>
      </c>
    </row>
    <row r="245" spans="1:32" x14ac:dyDescent="0.3">
      <c r="A245">
        <v>243</v>
      </c>
      <c r="B245">
        <v>741</v>
      </c>
      <c r="C245">
        <v>1549</v>
      </c>
      <c r="D245">
        <v>752</v>
      </c>
      <c r="E245">
        <v>1553</v>
      </c>
      <c r="F245">
        <v>742</v>
      </c>
      <c r="G245">
        <v>1556</v>
      </c>
      <c r="H245">
        <v>803</v>
      </c>
      <c r="I245">
        <v>1601</v>
      </c>
      <c r="J245">
        <v>753</v>
      </c>
      <c r="K245">
        <v>1558</v>
      </c>
      <c r="L245">
        <v>804</v>
      </c>
      <c r="M245">
        <v>1545</v>
      </c>
      <c r="N245">
        <v>759</v>
      </c>
      <c r="O245">
        <v>1555</v>
      </c>
      <c r="P245">
        <v>746</v>
      </c>
      <c r="Q245">
        <v>1603</v>
      </c>
      <c r="R245">
        <v>738</v>
      </c>
      <c r="S245">
        <v>1556</v>
      </c>
      <c r="T245">
        <v>800</v>
      </c>
      <c r="U245">
        <v>1611</v>
      </c>
      <c r="V245">
        <v>752</v>
      </c>
      <c r="W245">
        <v>1613</v>
      </c>
      <c r="X245">
        <v>758</v>
      </c>
      <c r="Y245">
        <v>1551</v>
      </c>
      <c r="Z245">
        <v>820</v>
      </c>
      <c r="AA245">
        <v>1550</v>
      </c>
      <c r="AB245">
        <v>830</v>
      </c>
      <c r="AC245">
        <v>1540</v>
      </c>
      <c r="AE245">
        <f>HLOOKUP(Calc!$Y$8,look1,Sunrise_set!A245+2)</f>
        <v>830</v>
      </c>
      <c r="AF245">
        <f>HLOOKUP(Calc!$Z$8,look1,Sunrise_set!A245+2)</f>
        <v>1540</v>
      </c>
    </row>
    <row r="246" spans="1:32" x14ac:dyDescent="0.3">
      <c r="A246">
        <v>244</v>
      </c>
      <c r="B246">
        <v>743</v>
      </c>
      <c r="C246">
        <v>1549</v>
      </c>
      <c r="D246">
        <v>754</v>
      </c>
      <c r="E246">
        <v>1553</v>
      </c>
      <c r="F246">
        <v>743</v>
      </c>
      <c r="G246">
        <v>1556</v>
      </c>
      <c r="H246">
        <v>805</v>
      </c>
      <c r="I246">
        <v>1600</v>
      </c>
      <c r="J246">
        <v>754</v>
      </c>
      <c r="K246">
        <v>1558</v>
      </c>
      <c r="L246">
        <v>806</v>
      </c>
      <c r="M246">
        <v>1544</v>
      </c>
      <c r="N246">
        <v>801</v>
      </c>
      <c r="O246">
        <v>1554</v>
      </c>
      <c r="P246">
        <v>747</v>
      </c>
      <c r="Q246">
        <v>1602</v>
      </c>
      <c r="R246">
        <v>740</v>
      </c>
      <c r="S246">
        <v>1556</v>
      </c>
      <c r="T246">
        <v>801</v>
      </c>
      <c r="U246">
        <v>1610</v>
      </c>
      <c r="V246">
        <v>753</v>
      </c>
      <c r="W246">
        <v>1612</v>
      </c>
      <c r="X246">
        <v>800</v>
      </c>
      <c r="Y246">
        <v>1550</v>
      </c>
      <c r="Z246">
        <v>822</v>
      </c>
      <c r="AA246">
        <v>1549</v>
      </c>
      <c r="AB246">
        <v>832</v>
      </c>
      <c r="AC246">
        <v>1539</v>
      </c>
      <c r="AE246">
        <f>HLOOKUP(Calc!$Y$8,look1,Sunrise_set!A246+2)</f>
        <v>832</v>
      </c>
      <c r="AF246">
        <f>HLOOKUP(Calc!$Z$8,look1,Sunrise_set!A246+2)</f>
        <v>1539</v>
      </c>
    </row>
    <row r="247" spans="1:32" x14ac:dyDescent="0.3">
      <c r="A247">
        <v>245</v>
      </c>
      <c r="B247">
        <v>744</v>
      </c>
      <c r="C247">
        <v>1548</v>
      </c>
      <c r="D247">
        <v>755</v>
      </c>
      <c r="E247">
        <v>1552</v>
      </c>
      <c r="F247">
        <v>744</v>
      </c>
      <c r="G247">
        <v>1555</v>
      </c>
      <c r="H247">
        <v>806</v>
      </c>
      <c r="I247">
        <v>1559</v>
      </c>
      <c r="J247">
        <v>756</v>
      </c>
      <c r="K247">
        <v>1557</v>
      </c>
      <c r="L247">
        <v>808</v>
      </c>
      <c r="M247">
        <v>1543</v>
      </c>
      <c r="N247">
        <v>802</v>
      </c>
      <c r="O247">
        <v>1554</v>
      </c>
      <c r="P247">
        <v>748</v>
      </c>
      <c r="Q247">
        <v>1601</v>
      </c>
      <c r="R247">
        <v>741</v>
      </c>
      <c r="S247">
        <v>1555</v>
      </c>
      <c r="T247">
        <v>803</v>
      </c>
      <c r="U247">
        <v>1610</v>
      </c>
      <c r="V247">
        <v>754</v>
      </c>
      <c r="W247">
        <v>1612</v>
      </c>
      <c r="X247">
        <v>801</v>
      </c>
      <c r="Y247">
        <v>1549</v>
      </c>
      <c r="Z247">
        <v>823</v>
      </c>
      <c r="AA247">
        <v>1548</v>
      </c>
      <c r="AB247">
        <v>834</v>
      </c>
      <c r="AC247">
        <v>1538</v>
      </c>
      <c r="AE247">
        <f>HLOOKUP(Calc!$Y$8,look1,Sunrise_set!A247+2)</f>
        <v>834</v>
      </c>
      <c r="AF247">
        <f>HLOOKUP(Calc!$Z$8,look1,Sunrise_set!A247+2)</f>
        <v>1538</v>
      </c>
    </row>
    <row r="248" spans="1:32" x14ac:dyDescent="0.3">
      <c r="A248">
        <v>246</v>
      </c>
      <c r="B248">
        <v>746</v>
      </c>
      <c r="C248">
        <v>1547</v>
      </c>
      <c r="D248">
        <v>757</v>
      </c>
      <c r="E248">
        <v>1551</v>
      </c>
      <c r="F248">
        <v>746</v>
      </c>
      <c r="G248">
        <v>1554</v>
      </c>
      <c r="H248">
        <v>808</v>
      </c>
      <c r="I248">
        <v>1559</v>
      </c>
      <c r="J248">
        <v>757</v>
      </c>
      <c r="K248">
        <v>1556</v>
      </c>
      <c r="L248">
        <v>809</v>
      </c>
      <c r="M248">
        <v>1542</v>
      </c>
      <c r="N248">
        <v>804</v>
      </c>
      <c r="O248">
        <v>1553</v>
      </c>
      <c r="P248">
        <v>750</v>
      </c>
      <c r="Q248">
        <v>1601</v>
      </c>
      <c r="R248">
        <v>742</v>
      </c>
      <c r="S248">
        <v>1554</v>
      </c>
      <c r="T248">
        <v>804</v>
      </c>
      <c r="U248">
        <v>1609</v>
      </c>
      <c r="V248">
        <v>756</v>
      </c>
      <c r="W248">
        <v>1611</v>
      </c>
      <c r="X248">
        <v>803</v>
      </c>
      <c r="Y248">
        <v>1548</v>
      </c>
      <c r="Z248">
        <v>825</v>
      </c>
      <c r="AA248">
        <v>1548</v>
      </c>
      <c r="AB248">
        <v>835</v>
      </c>
      <c r="AC248">
        <v>1537</v>
      </c>
      <c r="AE248">
        <f>HLOOKUP(Calc!$Y$8,look1,Sunrise_set!A248+2)</f>
        <v>835</v>
      </c>
      <c r="AF248">
        <f>HLOOKUP(Calc!$Z$8,look1,Sunrise_set!A248+2)</f>
        <v>1537</v>
      </c>
    </row>
    <row r="249" spans="1:32" x14ac:dyDescent="0.3">
      <c r="A249">
        <v>247</v>
      </c>
      <c r="B249">
        <v>747</v>
      </c>
      <c r="C249">
        <v>1547</v>
      </c>
      <c r="D249">
        <v>758</v>
      </c>
      <c r="E249">
        <v>1551</v>
      </c>
      <c r="F249">
        <v>747</v>
      </c>
      <c r="G249">
        <v>1554</v>
      </c>
      <c r="H249">
        <v>809</v>
      </c>
      <c r="I249">
        <v>1558</v>
      </c>
      <c r="J249">
        <v>759</v>
      </c>
      <c r="K249">
        <v>1556</v>
      </c>
      <c r="L249">
        <v>811</v>
      </c>
      <c r="M249">
        <v>1541</v>
      </c>
      <c r="N249">
        <v>805</v>
      </c>
      <c r="O249">
        <v>1552</v>
      </c>
      <c r="P249">
        <v>751</v>
      </c>
      <c r="Q249">
        <v>1600</v>
      </c>
      <c r="R249">
        <v>744</v>
      </c>
      <c r="S249">
        <v>1554</v>
      </c>
      <c r="T249">
        <v>805</v>
      </c>
      <c r="U249">
        <v>1609</v>
      </c>
      <c r="V249">
        <v>757</v>
      </c>
      <c r="W249">
        <v>1611</v>
      </c>
      <c r="X249">
        <v>804</v>
      </c>
      <c r="Y249">
        <v>1548</v>
      </c>
      <c r="Z249">
        <v>827</v>
      </c>
      <c r="AA249">
        <v>1547</v>
      </c>
      <c r="AB249">
        <v>837</v>
      </c>
      <c r="AC249">
        <v>1536</v>
      </c>
      <c r="AE249">
        <f>HLOOKUP(Calc!$Y$8,look1,Sunrise_set!A249+2)</f>
        <v>837</v>
      </c>
      <c r="AF249">
        <f>HLOOKUP(Calc!$Z$8,look1,Sunrise_set!A249+2)</f>
        <v>1536</v>
      </c>
    </row>
    <row r="250" spans="1:32" x14ac:dyDescent="0.3">
      <c r="A250">
        <v>248</v>
      </c>
      <c r="B250">
        <v>748</v>
      </c>
      <c r="C250">
        <v>1546</v>
      </c>
      <c r="D250">
        <v>800</v>
      </c>
      <c r="E250">
        <v>1550</v>
      </c>
      <c r="F250">
        <v>748</v>
      </c>
      <c r="G250">
        <v>1553</v>
      </c>
      <c r="H250">
        <v>811</v>
      </c>
      <c r="I250">
        <v>1558</v>
      </c>
      <c r="J250">
        <v>800</v>
      </c>
      <c r="K250">
        <v>1555</v>
      </c>
      <c r="L250">
        <v>812</v>
      </c>
      <c r="M250">
        <v>1541</v>
      </c>
      <c r="N250">
        <v>807</v>
      </c>
      <c r="O250">
        <v>1552</v>
      </c>
      <c r="P250">
        <v>752</v>
      </c>
      <c r="Q250">
        <v>1600</v>
      </c>
      <c r="R250">
        <v>745</v>
      </c>
      <c r="S250">
        <v>1553</v>
      </c>
      <c r="T250">
        <v>807</v>
      </c>
      <c r="U250">
        <v>1608</v>
      </c>
      <c r="V250">
        <v>758</v>
      </c>
      <c r="W250">
        <v>1610</v>
      </c>
      <c r="X250">
        <v>806</v>
      </c>
      <c r="Y250">
        <v>1547</v>
      </c>
      <c r="Z250">
        <v>828</v>
      </c>
      <c r="AA250">
        <v>1546</v>
      </c>
      <c r="AB250">
        <v>839</v>
      </c>
      <c r="AC250">
        <v>1536</v>
      </c>
      <c r="AE250">
        <f>HLOOKUP(Calc!$Y$8,look1,Sunrise_set!A250+2)</f>
        <v>839</v>
      </c>
      <c r="AF250">
        <f>HLOOKUP(Calc!$Z$8,look1,Sunrise_set!A250+2)</f>
        <v>1536</v>
      </c>
    </row>
    <row r="251" spans="1:32" x14ac:dyDescent="0.3">
      <c r="A251">
        <v>249</v>
      </c>
      <c r="B251">
        <v>750</v>
      </c>
      <c r="C251">
        <v>1546</v>
      </c>
      <c r="D251">
        <v>801</v>
      </c>
      <c r="E251">
        <v>1550</v>
      </c>
      <c r="F251">
        <v>750</v>
      </c>
      <c r="G251">
        <v>1553</v>
      </c>
      <c r="H251">
        <v>812</v>
      </c>
      <c r="I251">
        <v>1557</v>
      </c>
      <c r="J251">
        <v>801</v>
      </c>
      <c r="K251">
        <v>1555</v>
      </c>
      <c r="L251">
        <v>814</v>
      </c>
      <c r="M251">
        <v>1540</v>
      </c>
      <c r="N251">
        <v>808</v>
      </c>
      <c r="O251">
        <v>1551</v>
      </c>
      <c r="P251">
        <v>754</v>
      </c>
      <c r="Q251">
        <v>1559</v>
      </c>
      <c r="R251">
        <v>746</v>
      </c>
      <c r="S251">
        <v>1553</v>
      </c>
      <c r="T251">
        <v>808</v>
      </c>
      <c r="U251">
        <v>1608</v>
      </c>
      <c r="V251">
        <v>759</v>
      </c>
      <c r="W251">
        <v>1610</v>
      </c>
      <c r="X251">
        <v>807</v>
      </c>
      <c r="Y251">
        <v>1547</v>
      </c>
      <c r="Z251">
        <v>830</v>
      </c>
      <c r="AA251">
        <v>1545</v>
      </c>
      <c r="AB251">
        <v>840</v>
      </c>
      <c r="AC251">
        <v>1535</v>
      </c>
      <c r="AE251">
        <f>HLOOKUP(Calc!$Y$8,look1,Sunrise_set!A251+2)</f>
        <v>840</v>
      </c>
      <c r="AF251">
        <f>HLOOKUP(Calc!$Z$8,look1,Sunrise_set!A251+2)</f>
        <v>1535</v>
      </c>
    </row>
    <row r="252" spans="1:32" x14ac:dyDescent="0.3">
      <c r="A252">
        <v>250</v>
      </c>
      <c r="B252">
        <v>751</v>
      </c>
      <c r="C252">
        <v>1545</v>
      </c>
      <c r="D252">
        <v>802</v>
      </c>
      <c r="E252">
        <v>1549</v>
      </c>
      <c r="F252">
        <v>751</v>
      </c>
      <c r="G252">
        <v>1553</v>
      </c>
      <c r="H252">
        <v>813</v>
      </c>
      <c r="I252">
        <v>1557</v>
      </c>
      <c r="J252">
        <v>802</v>
      </c>
      <c r="K252">
        <v>1554</v>
      </c>
      <c r="L252">
        <v>815</v>
      </c>
      <c r="M252">
        <v>1540</v>
      </c>
      <c r="N252">
        <v>809</v>
      </c>
      <c r="O252">
        <v>1551</v>
      </c>
      <c r="P252">
        <v>755</v>
      </c>
      <c r="Q252">
        <v>1559</v>
      </c>
      <c r="R252">
        <v>747</v>
      </c>
      <c r="S252">
        <v>1553</v>
      </c>
      <c r="T252">
        <v>809</v>
      </c>
      <c r="U252">
        <v>1607</v>
      </c>
      <c r="V252">
        <v>801</v>
      </c>
      <c r="W252">
        <v>1610</v>
      </c>
      <c r="X252">
        <v>808</v>
      </c>
      <c r="Y252">
        <v>1546</v>
      </c>
      <c r="Z252">
        <v>831</v>
      </c>
      <c r="AA252">
        <v>1545</v>
      </c>
      <c r="AB252">
        <v>842</v>
      </c>
      <c r="AC252">
        <v>1534</v>
      </c>
      <c r="AE252">
        <f>HLOOKUP(Calc!$Y$8,look1,Sunrise_set!A252+2)</f>
        <v>842</v>
      </c>
      <c r="AF252">
        <f>HLOOKUP(Calc!$Z$8,look1,Sunrise_set!A252+2)</f>
        <v>1534</v>
      </c>
    </row>
    <row r="253" spans="1:32" x14ac:dyDescent="0.3">
      <c r="A253">
        <v>251</v>
      </c>
      <c r="B253">
        <v>752</v>
      </c>
      <c r="C253">
        <v>1545</v>
      </c>
      <c r="D253">
        <v>804</v>
      </c>
      <c r="E253">
        <v>1549</v>
      </c>
      <c r="F253">
        <v>752</v>
      </c>
      <c r="G253">
        <v>1552</v>
      </c>
      <c r="H253">
        <v>815</v>
      </c>
      <c r="I253">
        <v>1556</v>
      </c>
      <c r="J253">
        <v>804</v>
      </c>
      <c r="K253">
        <v>1554</v>
      </c>
      <c r="L253">
        <v>816</v>
      </c>
      <c r="M253">
        <v>1539</v>
      </c>
      <c r="N253">
        <v>811</v>
      </c>
      <c r="O253">
        <v>1550</v>
      </c>
      <c r="P253">
        <v>756</v>
      </c>
      <c r="Q253">
        <v>1559</v>
      </c>
      <c r="R253">
        <v>749</v>
      </c>
      <c r="S253">
        <v>1552</v>
      </c>
      <c r="T253">
        <v>811</v>
      </c>
      <c r="U253">
        <v>1607</v>
      </c>
      <c r="V253">
        <v>802</v>
      </c>
      <c r="W253">
        <v>1609</v>
      </c>
      <c r="X253">
        <v>810</v>
      </c>
      <c r="Y253">
        <v>1546</v>
      </c>
      <c r="Z253">
        <v>833</v>
      </c>
      <c r="AA253">
        <v>1544</v>
      </c>
      <c r="AB253">
        <v>843</v>
      </c>
      <c r="AC253">
        <v>1534</v>
      </c>
      <c r="AE253">
        <f>HLOOKUP(Calc!$Y$8,look1,Sunrise_set!A253+2)</f>
        <v>843</v>
      </c>
      <c r="AF253">
        <f>HLOOKUP(Calc!$Z$8,look1,Sunrise_set!A253+2)</f>
        <v>1534</v>
      </c>
    </row>
    <row r="254" spans="1:32" x14ac:dyDescent="0.3">
      <c r="A254">
        <v>252</v>
      </c>
      <c r="B254">
        <v>753</v>
      </c>
      <c r="C254">
        <v>1545</v>
      </c>
      <c r="D254">
        <v>805</v>
      </c>
      <c r="E254">
        <v>1549</v>
      </c>
      <c r="F254">
        <v>753</v>
      </c>
      <c r="G254">
        <v>1552</v>
      </c>
      <c r="H254">
        <v>816</v>
      </c>
      <c r="I254">
        <v>1556</v>
      </c>
      <c r="J254">
        <v>805</v>
      </c>
      <c r="K254">
        <v>1554</v>
      </c>
      <c r="L254">
        <v>818</v>
      </c>
      <c r="M254">
        <v>1539</v>
      </c>
      <c r="N254">
        <v>812</v>
      </c>
      <c r="O254">
        <v>1550</v>
      </c>
      <c r="P254">
        <v>757</v>
      </c>
      <c r="Q254">
        <v>1559</v>
      </c>
      <c r="R254">
        <v>750</v>
      </c>
      <c r="S254">
        <v>1552</v>
      </c>
      <c r="T254">
        <v>812</v>
      </c>
      <c r="U254">
        <v>1607</v>
      </c>
      <c r="V254">
        <v>803</v>
      </c>
      <c r="W254">
        <v>1609</v>
      </c>
      <c r="X254">
        <v>811</v>
      </c>
      <c r="Y254">
        <v>1546</v>
      </c>
      <c r="Z254">
        <v>834</v>
      </c>
      <c r="AA254">
        <v>1544</v>
      </c>
      <c r="AB254">
        <v>845</v>
      </c>
      <c r="AC254">
        <v>1533</v>
      </c>
      <c r="AE254">
        <f>HLOOKUP(Calc!$Y$8,look1,Sunrise_set!A254+2)</f>
        <v>845</v>
      </c>
      <c r="AF254">
        <f>HLOOKUP(Calc!$Z$8,look1,Sunrise_set!A254+2)</f>
        <v>1533</v>
      </c>
    </row>
    <row r="255" spans="1:32" x14ac:dyDescent="0.3">
      <c r="A255">
        <v>253</v>
      </c>
      <c r="B255">
        <v>755</v>
      </c>
      <c r="C255">
        <v>1545</v>
      </c>
      <c r="D255">
        <v>806</v>
      </c>
      <c r="E255">
        <v>1548</v>
      </c>
      <c r="F255">
        <v>754</v>
      </c>
      <c r="G255">
        <v>1552</v>
      </c>
      <c r="H255">
        <v>817</v>
      </c>
      <c r="I255">
        <v>1556</v>
      </c>
      <c r="J255">
        <v>806</v>
      </c>
      <c r="K255">
        <v>1553</v>
      </c>
      <c r="L255">
        <v>819</v>
      </c>
      <c r="M255">
        <v>1539</v>
      </c>
      <c r="N255">
        <v>813</v>
      </c>
      <c r="O255">
        <v>1550</v>
      </c>
      <c r="P255">
        <v>758</v>
      </c>
      <c r="Q255">
        <v>1558</v>
      </c>
      <c r="R255">
        <v>751</v>
      </c>
      <c r="S255">
        <v>1552</v>
      </c>
      <c r="T255">
        <v>813</v>
      </c>
      <c r="U255">
        <v>1607</v>
      </c>
      <c r="V255">
        <v>804</v>
      </c>
      <c r="W255">
        <v>1609</v>
      </c>
      <c r="X255">
        <v>812</v>
      </c>
      <c r="Y255">
        <v>1545</v>
      </c>
      <c r="Z255">
        <v>835</v>
      </c>
      <c r="AA255">
        <v>1544</v>
      </c>
      <c r="AB255">
        <v>846</v>
      </c>
      <c r="AC255">
        <v>1533</v>
      </c>
      <c r="AE255">
        <f>HLOOKUP(Calc!$Y$8,look1,Sunrise_set!A255+2)</f>
        <v>846</v>
      </c>
      <c r="AF255">
        <f>HLOOKUP(Calc!$Z$8,look1,Sunrise_set!A255+2)</f>
        <v>1533</v>
      </c>
    </row>
    <row r="256" spans="1:32" x14ac:dyDescent="0.3">
      <c r="A256">
        <v>254</v>
      </c>
      <c r="B256">
        <v>756</v>
      </c>
      <c r="C256">
        <v>1544</v>
      </c>
      <c r="D256">
        <v>807</v>
      </c>
      <c r="E256">
        <v>1548</v>
      </c>
      <c r="F256">
        <v>755</v>
      </c>
      <c r="G256">
        <v>1552</v>
      </c>
      <c r="H256">
        <v>818</v>
      </c>
      <c r="I256">
        <v>1555</v>
      </c>
      <c r="J256">
        <v>807</v>
      </c>
      <c r="K256">
        <v>1553</v>
      </c>
      <c r="L256">
        <v>820</v>
      </c>
      <c r="M256">
        <v>1538</v>
      </c>
      <c r="N256">
        <v>814</v>
      </c>
      <c r="O256">
        <v>1550</v>
      </c>
      <c r="P256">
        <v>759</v>
      </c>
      <c r="Q256">
        <v>1558</v>
      </c>
      <c r="R256">
        <v>752</v>
      </c>
      <c r="S256">
        <v>1552</v>
      </c>
      <c r="T256">
        <v>814</v>
      </c>
      <c r="U256">
        <v>1606</v>
      </c>
      <c r="V256">
        <v>805</v>
      </c>
      <c r="W256">
        <v>1609</v>
      </c>
      <c r="X256">
        <v>813</v>
      </c>
      <c r="Y256">
        <v>1545</v>
      </c>
      <c r="Z256">
        <v>836</v>
      </c>
      <c r="AA256">
        <v>1543</v>
      </c>
      <c r="AB256">
        <v>847</v>
      </c>
      <c r="AC256">
        <v>1532</v>
      </c>
      <c r="AE256">
        <f>HLOOKUP(Calc!$Y$8,look1,Sunrise_set!A256+2)</f>
        <v>847</v>
      </c>
      <c r="AF256">
        <f>HLOOKUP(Calc!$Z$8,look1,Sunrise_set!A256+2)</f>
        <v>1532</v>
      </c>
    </row>
    <row r="257" spans="1:32" x14ac:dyDescent="0.3">
      <c r="A257">
        <v>255</v>
      </c>
      <c r="B257">
        <v>757</v>
      </c>
      <c r="C257">
        <v>1544</v>
      </c>
      <c r="D257">
        <v>808</v>
      </c>
      <c r="E257">
        <v>1548</v>
      </c>
      <c r="F257">
        <v>756</v>
      </c>
      <c r="G257">
        <v>1552</v>
      </c>
      <c r="H257">
        <v>819</v>
      </c>
      <c r="I257">
        <v>1555</v>
      </c>
      <c r="J257">
        <v>808</v>
      </c>
      <c r="K257">
        <v>1553</v>
      </c>
      <c r="L257">
        <v>821</v>
      </c>
      <c r="M257">
        <v>1538</v>
      </c>
      <c r="N257">
        <v>815</v>
      </c>
      <c r="O257">
        <v>1549</v>
      </c>
      <c r="P257">
        <v>800</v>
      </c>
      <c r="Q257">
        <v>1558</v>
      </c>
      <c r="R257">
        <v>753</v>
      </c>
      <c r="S257">
        <v>1552</v>
      </c>
      <c r="T257">
        <v>815</v>
      </c>
      <c r="U257">
        <v>1606</v>
      </c>
      <c r="V257">
        <v>806</v>
      </c>
      <c r="W257">
        <v>1609</v>
      </c>
      <c r="X257">
        <v>814</v>
      </c>
      <c r="Y257">
        <v>1545</v>
      </c>
      <c r="Z257">
        <v>838</v>
      </c>
      <c r="AA257">
        <v>1543</v>
      </c>
      <c r="AB257">
        <v>849</v>
      </c>
      <c r="AC257">
        <v>1532</v>
      </c>
      <c r="AE257">
        <f>HLOOKUP(Calc!$Y$8,look1,Sunrise_set!A257+2)</f>
        <v>849</v>
      </c>
      <c r="AF257">
        <f>HLOOKUP(Calc!$Z$8,look1,Sunrise_set!A257+2)</f>
        <v>1532</v>
      </c>
    </row>
    <row r="258" spans="1:32" x14ac:dyDescent="0.3">
      <c r="A258">
        <v>256</v>
      </c>
      <c r="B258">
        <v>758</v>
      </c>
      <c r="C258">
        <v>1544</v>
      </c>
      <c r="D258">
        <v>809</v>
      </c>
      <c r="E258">
        <v>1548</v>
      </c>
      <c r="F258">
        <v>757</v>
      </c>
      <c r="G258">
        <v>1552</v>
      </c>
      <c r="H258">
        <v>820</v>
      </c>
      <c r="I258">
        <v>1555</v>
      </c>
      <c r="J258">
        <v>809</v>
      </c>
      <c r="K258">
        <v>1553</v>
      </c>
      <c r="L258">
        <v>822</v>
      </c>
      <c r="M258">
        <v>1538</v>
      </c>
      <c r="N258">
        <v>816</v>
      </c>
      <c r="O258">
        <v>1549</v>
      </c>
      <c r="P258">
        <v>801</v>
      </c>
      <c r="Q258">
        <v>1558</v>
      </c>
      <c r="R258">
        <v>754</v>
      </c>
      <c r="S258">
        <v>1552</v>
      </c>
      <c r="T258">
        <v>816</v>
      </c>
      <c r="U258">
        <v>1606</v>
      </c>
      <c r="V258">
        <v>807</v>
      </c>
      <c r="W258">
        <v>1609</v>
      </c>
      <c r="X258">
        <v>815</v>
      </c>
      <c r="Y258">
        <v>1545</v>
      </c>
      <c r="Z258">
        <v>839</v>
      </c>
      <c r="AA258">
        <v>1543</v>
      </c>
      <c r="AB258">
        <v>850</v>
      </c>
      <c r="AC258">
        <v>1532</v>
      </c>
      <c r="AE258">
        <f>HLOOKUP(Calc!$Y$8,look1,Sunrise_set!A258+2)</f>
        <v>850</v>
      </c>
      <c r="AF258">
        <f>HLOOKUP(Calc!$Z$8,look1,Sunrise_set!A258+2)</f>
        <v>1532</v>
      </c>
    </row>
    <row r="259" spans="1:32" x14ac:dyDescent="0.3">
      <c r="A259">
        <v>257</v>
      </c>
      <c r="B259">
        <v>759</v>
      </c>
      <c r="C259">
        <v>1544</v>
      </c>
      <c r="D259">
        <v>810</v>
      </c>
      <c r="E259">
        <v>1548</v>
      </c>
      <c r="F259">
        <v>758</v>
      </c>
      <c r="G259">
        <v>1552</v>
      </c>
      <c r="H259">
        <v>821</v>
      </c>
      <c r="I259">
        <v>1555</v>
      </c>
      <c r="J259">
        <v>810</v>
      </c>
      <c r="K259">
        <v>1553</v>
      </c>
      <c r="L259">
        <v>823</v>
      </c>
      <c r="M259">
        <v>1538</v>
      </c>
      <c r="N259">
        <v>817</v>
      </c>
      <c r="O259">
        <v>1549</v>
      </c>
      <c r="P259">
        <v>802</v>
      </c>
      <c r="Q259">
        <v>1558</v>
      </c>
      <c r="R259">
        <v>755</v>
      </c>
      <c r="S259">
        <v>1552</v>
      </c>
      <c r="T259">
        <v>817</v>
      </c>
      <c r="U259">
        <v>1606</v>
      </c>
      <c r="V259">
        <v>808</v>
      </c>
      <c r="W259">
        <v>1609</v>
      </c>
      <c r="X259">
        <v>816</v>
      </c>
      <c r="Y259">
        <v>1545</v>
      </c>
      <c r="Z259">
        <v>840</v>
      </c>
      <c r="AA259">
        <v>1543</v>
      </c>
      <c r="AB259">
        <v>851</v>
      </c>
      <c r="AC259">
        <v>1532</v>
      </c>
      <c r="AE259">
        <f>HLOOKUP(Calc!$Y$8,look1,Sunrise_set!A259+2)</f>
        <v>851</v>
      </c>
      <c r="AF259">
        <f>HLOOKUP(Calc!$Z$8,look1,Sunrise_set!A259+2)</f>
        <v>1532</v>
      </c>
    </row>
    <row r="260" spans="1:32" x14ac:dyDescent="0.3">
      <c r="A260">
        <v>258</v>
      </c>
      <c r="B260">
        <v>800</v>
      </c>
      <c r="C260">
        <v>1544</v>
      </c>
      <c r="D260">
        <v>811</v>
      </c>
      <c r="E260">
        <v>1548</v>
      </c>
      <c r="F260">
        <v>759</v>
      </c>
      <c r="G260">
        <v>1552</v>
      </c>
      <c r="H260">
        <v>822</v>
      </c>
      <c r="I260">
        <v>1555</v>
      </c>
      <c r="J260">
        <v>811</v>
      </c>
      <c r="K260">
        <v>1553</v>
      </c>
      <c r="L260">
        <v>824</v>
      </c>
      <c r="M260">
        <v>1538</v>
      </c>
      <c r="N260">
        <v>818</v>
      </c>
      <c r="O260">
        <v>1549</v>
      </c>
      <c r="P260">
        <v>803</v>
      </c>
      <c r="Q260">
        <v>1558</v>
      </c>
      <c r="R260">
        <v>756</v>
      </c>
      <c r="S260">
        <v>1552</v>
      </c>
      <c r="T260">
        <v>818</v>
      </c>
      <c r="U260">
        <v>1606</v>
      </c>
      <c r="V260">
        <v>809</v>
      </c>
      <c r="W260">
        <v>1609</v>
      </c>
      <c r="X260">
        <v>817</v>
      </c>
      <c r="Y260">
        <v>1545</v>
      </c>
      <c r="Z260">
        <v>841</v>
      </c>
      <c r="AA260">
        <v>1543</v>
      </c>
      <c r="AB260">
        <v>852</v>
      </c>
      <c r="AC260">
        <v>1532</v>
      </c>
      <c r="AE260">
        <f>HLOOKUP(Calc!$Y$8,look1,Sunrise_set!A260+2)</f>
        <v>852</v>
      </c>
      <c r="AF260">
        <f>HLOOKUP(Calc!$Z$8,look1,Sunrise_set!A260+2)</f>
        <v>1532</v>
      </c>
    </row>
    <row r="261" spans="1:32" x14ac:dyDescent="0.3">
      <c r="A261">
        <v>259</v>
      </c>
      <c r="B261">
        <v>800</v>
      </c>
      <c r="C261">
        <v>1544</v>
      </c>
      <c r="D261">
        <v>812</v>
      </c>
      <c r="E261">
        <v>1548</v>
      </c>
      <c r="F261">
        <v>800</v>
      </c>
      <c r="G261">
        <v>1552</v>
      </c>
      <c r="H261">
        <v>823</v>
      </c>
      <c r="I261">
        <v>1555</v>
      </c>
      <c r="J261">
        <v>812</v>
      </c>
      <c r="K261">
        <v>1553</v>
      </c>
      <c r="L261">
        <v>825</v>
      </c>
      <c r="M261">
        <v>1538</v>
      </c>
      <c r="N261">
        <v>819</v>
      </c>
      <c r="O261">
        <v>1549</v>
      </c>
      <c r="P261">
        <v>804</v>
      </c>
      <c r="Q261">
        <v>1558</v>
      </c>
      <c r="R261">
        <v>757</v>
      </c>
      <c r="S261">
        <v>1552</v>
      </c>
      <c r="T261">
        <v>819</v>
      </c>
      <c r="U261">
        <v>1606</v>
      </c>
      <c r="V261">
        <v>810</v>
      </c>
      <c r="W261">
        <v>1609</v>
      </c>
      <c r="X261">
        <v>818</v>
      </c>
      <c r="Y261">
        <v>1545</v>
      </c>
      <c r="Z261">
        <v>842</v>
      </c>
      <c r="AA261">
        <v>1543</v>
      </c>
      <c r="AB261">
        <v>853</v>
      </c>
      <c r="AC261">
        <v>1532</v>
      </c>
      <c r="AE261">
        <f>HLOOKUP(Calc!$Y$8,look1,Sunrise_set!A261+2)</f>
        <v>853</v>
      </c>
      <c r="AF261">
        <f>HLOOKUP(Calc!$Z$8,look1,Sunrise_set!A261+2)</f>
        <v>1532</v>
      </c>
    </row>
    <row r="262" spans="1:32" x14ac:dyDescent="0.3">
      <c r="A262">
        <v>260</v>
      </c>
      <c r="B262">
        <v>801</v>
      </c>
      <c r="C262">
        <v>1545</v>
      </c>
      <c r="D262">
        <v>813</v>
      </c>
      <c r="E262">
        <v>1548</v>
      </c>
      <c r="F262">
        <v>801</v>
      </c>
      <c r="G262">
        <v>1552</v>
      </c>
      <c r="H262">
        <v>824</v>
      </c>
      <c r="I262">
        <v>1556</v>
      </c>
      <c r="J262">
        <v>813</v>
      </c>
      <c r="K262">
        <v>1553</v>
      </c>
      <c r="L262">
        <v>826</v>
      </c>
      <c r="M262">
        <v>1538</v>
      </c>
      <c r="N262">
        <v>820</v>
      </c>
      <c r="O262">
        <v>1550</v>
      </c>
      <c r="P262">
        <v>805</v>
      </c>
      <c r="Q262">
        <v>1559</v>
      </c>
      <c r="R262">
        <v>757</v>
      </c>
      <c r="S262">
        <v>1552</v>
      </c>
      <c r="T262">
        <v>819</v>
      </c>
      <c r="U262">
        <v>1607</v>
      </c>
      <c r="V262">
        <v>810</v>
      </c>
      <c r="W262">
        <v>1609</v>
      </c>
      <c r="X262">
        <v>819</v>
      </c>
      <c r="Y262">
        <v>1545</v>
      </c>
      <c r="Z262">
        <v>843</v>
      </c>
      <c r="AA262">
        <v>1543</v>
      </c>
      <c r="AB262">
        <v>854</v>
      </c>
      <c r="AC262">
        <v>1532</v>
      </c>
      <c r="AE262">
        <f>HLOOKUP(Calc!$Y$8,look1,Sunrise_set!A262+2)</f>
        <v>854</v>
      </c>
      <c r="AF262">
        <f>HLOOKUP(Calc!$Z$8,look1,Sunrise_set!A262+2)</f>
        <v>1532</v>
      </c>
    </row>
    <row r="263" spans="1:32" x14ac:dyDescent="0.3">
      <c r="A263">
        <v>261</v>
      </c>
      <c r="B263">
        <v>802</v>
      </c>
      <c r="C263">
        <v>1545</v>
      </c>
      <c r="D263">
        <v>813</v>
      </c>
      <c r="E263">
        <v>1548</v>
      </c>
      <c r="F263">
        <v>802</v>
      </c>
      <c r="G263">
        <v>1552</v>
      </c>
      <c r="H263">
        <v>825</v>
      </c>
      <c r="I263">
        <v>1556</v>
      </c>
      <c r="J263">
        <v>813</v>
      </c>
      <c r="K263">
        <v>1554</v>
      </c>
      <c r="L263">
        <v>827</v>
      </c>
      <c r="M263">
        <v>1538</v>
      </c>
      <c r="N263">
        <v>821</v>
      </c>
      <c r="O263">
        <v>1550</v>
      </c>
      <c r="P263">
        <v>805</v>
      </c>
      <c r="Q263">
        <v>1559</v>
      </c>
      <c r="R263">
        <v>758</v>
      </c>
      <c r="S263">
        <v>1552</v>
      </c>
      <c r="T263">
        <v>820</v>
      </c>
      <c r="U263">
        <v>1607</v>
      </c>
      <c r="V263">
        <v>811</v>
      </c>
      <c r="W263">
        <v>1609</v>
      </c>
      <c r="X263">
        <v>820</v>
      </c>
      <c r="Y263">
        <v>1545</v>
      </c>
      <c r="Z263">
        <v>843</v>
      </c>
      <c r="AA263">
        <v>1543</v>
      </c>
      <c r="AB263">
        <v>855</v>
      </c>
      <c r="AC263">
        <v>1532</v>
      </c>
      <c r="AE263">
        <f>HLOOKUP(Calc!$Y$8,look1,Sunrise_set!A263+2)</f>
        <v>855</v>
      </c>
      <c r="AF263">
        <f>HLOOKUP(Calc!$Z$8,look1,Sunrise_set!A263+2)</f>
        <v>1532</v>
      </c>
    </row>
    <row r="264" spans="1:32" x14ac:dyDescent="0.3">
      <c r="A264">
        <v>262</v>
      </c>
      <c r="B264">
        <v>803</v>
      </c>
      <c r="C264">
        <v>1545</v>
      </c>
      <c r="D264">
        <v>814</v>
      </c>
      <c r="E264">
        <v>1549</v>
      </c>
      <c r="F264">
        <v>802</v>
      </c>
      <c r="G264">
        <v>1553</v>
      </c>
      <c r="H264">
        <v>825</v>
      </c>
      <c r="I264">
        <v>1556</v>
      </c>
      <c r="J264">
        <v>814</v>
      </c>
      <c r="K264">
        <v>1554</v>
      </c>
      <c r="L264">
        <v>828</v>
      </c>
      <c r="M264">
        <v>1539</v>
      </c>
      <c r="N264">
        <v>821</v>
      </c>
      <c r="O264">
        <v>1550</v>
      </c>
      <c r="P264">
        <v>806</v>
      </c>
      <c r="Q264">
        <v>1559</v>
      </c>
      <c r="R264">
        <v>759</v>
      </c>
      <c r="S264">
        <v>1553</v>
      </c>
      <c r="T264">
        <v>821</v>
      </c>
      <c r="U264">
        <v>1607</v>
      </c>
      <c r="V264">
        <v>812</v>
      </c>
      <c r="W264">
        <v>1610</v>
      </c>
      <c r="X264">
        <v>821</v>
      </c>
      <c r="Y264">
        <v>1546</v>
      </c>
      <c r="Z264">
        <v>844</v>
      </c>
      <c r="AA264">
        <v>1543</v>
      </c>
      <c r="AB264">
        <v>855</v>
      </c>
      <c r="AC264">
        <v>1532</v>
      </c>
      <c r="AE264">
        <f>HLOOKUP(Calc!$Y$8,look1,Sunrise_set!A264+2)</f>
        <v>855</v>
      </c>
      <c r="AF264">
        <f>HLOOKUP(Calc!$Z$8,look1,Sunrise_set!A264+2)</f>
        <v>1532</v>
      </c>
    </row>
    <row r="265" spans="1:32" x14ac:dyDescent="0.3">
      <c r="A265">
        <v>263</v>
      </c>
      <c r="B265">
        <v>803</v>
      </c>
      <c r="C265">
        <v>1545</v>
      </c>
      <c r="D265">
        <v>815</v>
      </c>
      <c r="E265">
        <v>1549</v>
      </c>
      <c r="F265">
        <v>803</v>
      </c>
      <c r="G265">
        <v>1553</v>
      </c>
      <c r="H265">
        <v>826</v>
      </c>
      <c r="I265">
        <v>1556</v>
      </c>
      <c r="J265">
        <v>815</v>
      </c>
      <c r="K265">
        <v>1554</v>
      </c>
      <c r="L265">
        <v>828</v>
      </c>
      <c r="M265">
        <v>1539</v>
      </c>
      <c r="N265">
        <v>822</v>
      </c>
      <c r="O265">
        <v>1550</v>
      </c>
      <c r="P265">
        <v>807</v>
      </c>
      <c r="Q265">
        <v>1600</v>
      </c>
      <c r="R265">
        <v>759</v>
      </c>
      <c r="S265">
        <v>1553</v>
      </c>
      <c r="T265">
        <v>821</v>
      </c>
      <c r="U265">
        <v>1608</v>
      </c>
      <c r="V265">
        <v>812</v>
      </c>
      <c r="W265">
        <v>1610</v>
      </c>
      <c r="X265">
        <v>821</v>
      </c>
      <c r="Y265">
        <v>1546</v>
      </c>
      <c r="Z265">
        <v>845</v>
      </c>
      <c r="AA265">
        <v>1544</v>
      </c>
      <c r="AB265">
        <v>856</v>
      </c>
      <c r="AC265">
        <v>1532</v>
      </c>
      <c r="AE265">
        <f>HLOOKUP(Calc!$Y$8,look1,Sunrise_set!A265+2)</f>
        <v>856</v>
      </c>
      <c r="AF265">
        <f>HLOOKUP(Calc!$Z$8,look1,Sunrise_set!A265+2)</f>
        <v>1532</v>
      </c>
    </row>
    <row r="266" spans="1:32" x14ac:dyDescent="0.3">
      <c r="A266">
        <v>264</v>
      </c>
      <c r="B266">
        <v>804</v>
      </c>
      <c r="C266">
        <v>1546</v>
      </c>
      <c r="D266">
        <v>815</v>
      </c>
      <c r="E266">
        <v>1550</v>
      </c>
      <c r="F266">
        <v>804</v>
      </c>
      <c r="G266">
        <v>1553</v>
      </c>
      <c r="H266">
        <v>827</v>
      </c>
      <c r="I266">
        <v>1557</v>
      </c>
      <c r="J266">
        <v>815</v>
      </c>
      <c r="K266">
        <v>1555</v>
      </c>
      <c r="L266">
        <v>829</v>
      </c>
      <c r="M266">
        <v>1539</v>
      </c>
      <c r="N266">
        <v>823</v>
      </c>
      <c r="O266">
        <v>1551</v>
      </c>
      <c r="P266">
        <v>807</v>
      </c>
      <c r="Q266">
        <v>1600</v>
      </c>
      <c r="R266">
        <v>800</v>
      </c>
      <c r="S266">
        <v>1553</v>
      </c>
      <c r="T266">
        <v>822</v>
      </c>
      <c r="U266">
        <v>1608</v>
      </c>
      <c r="V266">
        <v>813</v>
      </c>
      <c r="W266">
        <v>1611</v>
      </c>
      <c r="X266">
        <v>822</v>
      </c>
      <c r="Y266">
        <v>1546</v>
      </c>
      <c r="Z266">
        <v>845</v>
      </c>
      <c r="AA266">
        <v>1544</v>
      </c>
      <c r="AB266">
        <v>857</v>
      </c>
      <c r="AC266">
        <v>1533</v>
      </c>
      <c r="AE266">
        <f>HLOOKUP(Calc!$Y$8,look1,Sunrise_set!A266+2)</f>
        <v>857</v>
      </c>
      <c r="AF266">
        <f>HLOOKUP(Calc!$Z$8,look1,Sunrise_set!A266+2)</f>
        <v>1533</v>
      </c>
    </row>
    <row r="267" spans="1:32" x14ac:dyDescent="0.3">
      <c r="A267">
        <v>265</v>
      </c>
      <c r="B267">
        <v>804</v>
      </c>
      <c r="C267">
        <v>1546</v>
      </c>
      <c r="D267">
        <v>816</v>
      </c>
      <c r="E267">
        <v>1550</v>
      </c>
      <c r="F267">
        <v>804</v>
      </c>
      <c r="G267">
        <v>1554</v>
      </c>
      <c r="H267">
        <v>827</v>
      </c>
      <c r="I267">
        <v>1557</v>
      </c>
      <c r="J267">
        <v>816</v>
      </c>
      <c r="K267">
        <v>1555</v>
      </c>
      <c r="L267">
        <v>829</v>
      </c>
      <c r="M267">
        <v>1540</v>
      </c>
      <c r="N267">
        <v>823</v>
      </c>
      <c r="O267">
        <v>1551</v>
      </c>
      <c r="P267">
        <v>808</v>
      </c>
      <c r="Q267">
        <v>1600</v>
      </c>
      <c r="R267">
        <v>800</v>
      </c>
      <c r="S267">
        <v>1554</v>
      </c>
      <c r="T267">
        <v>823</v>
      </c>
      <c r="U267">
        <v>1609</v>
      </c>
      <c r="V267">
        <v>814</v>
      </c>
      <c r="W267">
        <v>1611</v>
      </c>
      <c r="X267">
        <v>822</v>
      </c>
      <c r="Y267">
        <v>1547</v>
      </c>
      <c r="Z267">
        <v>846</v>
      </c>
      <c r="AA267">
        <v>1545</v>
      </c>
      <c r="AB267">
        <v>857</v>
      </c>
      <c r="AC267">
        <v>1533</v>
      </c>
      <c r="AE267">
        <f>HLOOKUP(Calc!$Y$8,look1,Sunrise_set!A267+2)</f>
        <v>857</v>
      </c>
      <c r="AF267">
        <f>HLOOKUP(Calc!$Z$8,look1,Sunrise_set!A267+2)</f>
        <v>1533</v>
      </c>
    </row>
    <row r="268" spans="1:32" x14ac:dyDescent="0.3">
      <c r="A268">
        <v>266</v>
      </c>
      <c r="B268">
        <v>805</v>
      </c>
      <c r="C268">
        <v>1547</v>
      </c>
      <c r="D268">
        <v>816</v>
      </c>
      <c r="E268">
        <v>1551</v>
      </c>
      <c r="F268">
        <v>805</v>
      </c>
      <c r="G268">
        <v>1554</v>
      </c>
      <c r="H268">
        <v>828</v>
      </c>
      <c r="I268">
        <v>1558</v>
      </c>
      <c r="J268">
        <v>816</v>
      </c>
      <c r="K268">
        <v>1556</v>
      </c>
      <c r="L268">
        <v>830</v>
      </c>
      <c r="M268">
        <v>1540</v>
      </c>
      <c r="N268">
        <v>824</v>
      </c>
      <c r="O268">
        <v>1552</v>
      </c>
      <c r="P268">
        <v>808</v>
      </c>
      <c r="Q268">
        <v>1601</v>
      </c>
      <c r="R268">
        <v>801</v>
      </c>
      <c r="S268">
        <v>1554</v>
      </c>
      <c r="T268">
        <v>823</v>
      </c>
      <c r="U268">
        <v>1609</v>
      </c>
      <c r="V268">
        <v>814</v>
      </c>
      <c r="W268">
        <v>1612</v>
      </c>
      <c r="X268">
        <v>823</v>
      </c>
      <c r="Y268">
        <v>1547</v>
      </c>
      <c r="Z268">
        <v>846</v>
      </c>
      <c r="AA268">
        <v>1545</v>
      </c>
      <c r="AB268">
        <v>858</v>
      </c>
      <c r="AC268">
        <v>1534</v>
      </c>
      <c r="AE268">
        <f>HLOOKUP(Calc!$Y$8,look1,Sunrise_set!A268+2)</f>
        <v>858</v>
      </c>
      <c r="AF268">
        <f>HLOOKUP(Calc!$Z$8,look1,Sunrise_set!A268+2)</f>
        <v>1534</v>
      </c>
    </row>
    <row r="269" spans="1:32" x14ac:dyDescent="0.3">
      <c r="A269">
        <v>267</v>
      </c>
      <c r="B269">
        <v>805</v>
      </c>
      <c r="C269">
        <v>1548</v>
      </c>
      <c r="D269">
        <v>817</v>
      </c>
      <c r="E269">
        <v>1551</v>
      </c>
      <c r="F269">
        <v>805</v>
      </c>
      <c r="G269">
        <v>1555</v>
      </c>
      <c r="H269">
        <v>828</v>
      </c>
      <c r="I269">
        <v>1558</v>
      </c>
      <c r="J269">
        <v>817</v>
      </c>
      <c r="K269">
        <v>1556</v>
      </c>
      <c r="L269">
        <v>830</v>
      </c>
      <c r="M269">
        <v>1541</v>
      </c>
      <c r="N269">
        <v>824</v>
      </c>
      <c r="O269">
        <v>1553</v>
      </c>
      <c r="P269">
        <v>809</v>
      </c>
      <c r="Q269">
        <v>1602</v>
      </c>
      <c r="R269">
        <v>801</v>
      </c>
      <c r="S269">
        <v>1555</v>
      </c>
      <c r="T269">
        <v>823</v>
      </c>
      <c r="U269">
        <v>1610</v>
      </c>
      <c r="V269">
        <v>814</v>
      </c>
      <c r="W269">
        <v>1612</v>
      </c>
      <c r="X269">
        <v>823</v>
      </c>
      <c r="Y269">
        <v>1548</v>
      </c>
      <c r="Z269">
        <v>847</v>
      </c>
      <c r="AA269">
        <v>1546</v>
      </c>
      <c r="AB269">
        <v>858</v>
      </c>
      <c r="AC269">
        <v>1534</v>
      </c>
      <c r="AE269">
        <f>HLOOKUP(Calc!$Y$8,look1,Sunrise_set!A269+2)</f>
        <v>858</v>
      </c>
      <c r="AF269">
        <f>HLOOKUP(Calc!$Z$8,look1,Sunrise_set!A269+2)</f>
        <v>1534</v>
      </c>
    </row>
    <row r="270" spans="1:32" x14ac:dyDescent="0.3">
      <c r="A270">
        <v>268</v>
      </c>
      <c r="B270">
        <v>806</v>
      </c>
      <c r="C270">
        <v>1548</v>
      </c>
      <c r="D270">
        <v>817</v>
      </c>
      <c r="E270">
        <v>1552</v>
      </c>
      <c r="F270">
        <v>805</v>
      </c>
      <c r="G270">
        <v>1556</v>
      </c>
      <c r="H270">
        <v>828</v>
      </c>
      <c r="I270">
        <v>1559</v>
      </c>
      <c r="J270">
        <v>817</v>
      </c>
      <c r="K270">
        <v>1557</v>
      </c>
      <c r="L270">
        <v>831</v>
      </c>
      <c r="M270">
        <v>1542</v>
      </c>
      <c r="N270">
        <v>824</v>
      </c>
      <c r="O270">
        <v>1553</v>
      </c>
      <c r="P270">
        <v>809</v>
      </c>
      <c r="Q270">
        <v>1602</v>
      </c>
      <c r="R270">
        <v>802</v>
      </c>
      <c r="S270">
        <v>1556</v>
      </c>
      <c r="T270">
        <v>824</v>
      </c>
      <c r="U270">
        <v>1610</v>
      </c>
      <c r="V270">
        <v>815</v>
      </c>
      <c r="W270">
        <v>1613</v>
      </c>
      <c r="X270">
        <v>824</v>
      </c>
      <c r="Y270">
        <v>1549</v>
      </c>
      <c r="Z270">
        <v>847</v>
      </c>
      <c r="AA270">
        <v>1546</v>
      </c>
      <c r="AB270">
        <v>858</v>
      </c>
      <c r="AC270">
        <v>1535</v>
      </c>
      <c r="AE270">
        <f>HLOOKUP(Calc!$Y$8,look1,Sunrise_set!A270+2)</f>
        <v>858</v>
      </c>
      <c r="AF270">
        <f>HLOOKUP(Calc!$Z$8,look1,Sunrise_set!A270+2)</f>
        <v>1535</v>
      </c>
    </row>
    <row r="271" spans="1:32" x14ac:dyDescent="0.3">
      <c r="A271">
        <v>269</v>
      </c>
      <c r="B271">
        <v>806</v>
      </c>
      <c r="C271">
        <v>1549</v>
      </c>
      <c r="D271">
        <v>817</v>
      </c>
      <c r="E271">
        <v>1553</v>
      </c>
      <c r="F271">
        <v>806</v>
      </c>
      <c r="G271">
        <v>1556</v>
      </c>
      <c r="H271">
        <v>829</v>
      </c>
      <c r="I271">
        <v>1600</v>
      </c>
      <c r="J271">
        <v>818</v>
      </c>
      <c r="K271">
        <v>1558</v>
      </c>
      <c r="L271">
        <v>831</v>
      </c>
      <c r="M271">
        <v>1542</v>
      </c>
      <c r="N271">
        <v>825</v>
      </c>
      <c r="O271">
        <v>1554</v>
      </c>
      <c r="P271">
        <v>809</v>
      </c>
      <c r="Q271">
        <v>1603</v>
      </c>
      <c r="R271">
        <v>802</v>
      </c>
      <c r="S271">
        <v>1556</v>
      </c>
      <c r="T271">
        <v>824</v>
      </c>
      <c r="U271">
        <v>1611</v>
      </c>
      <c r="V271">
        <v>815</v>
      </c>
      <c r="W271">
        <v>1614</v>
      </c>
      <c r="X271">
        <v>824</v>
      </c>
      <c r="Y271">
        <v>1549</v>
      </c>
      <c r="Z271">
        <v>847</v>
      </c>
      <c r="AA271">
        <v>1547</v>
      </c>
      <c r="AB271">
        <v>859</v>
      </c>
      <c r="AC271">
        <v>1536</v>
      </c>
      <c r="AE271">
        <f>HLOOKUP(Calc!$Y$8,look1,Sunrise_set!A271+2)</f>
        <v>859</v>
      </c>
      <c r="AF271">
        <f>HLOOKUP(Calc!$Z$8,look1,Sunrise_set!A271+2)</f>
        <v>1536</v>
      </c>
    </row>
    <row r="272" spans="1:32" x14ac:dyDescent="0.3">
      <c r="A272">
        <v>270</v>
      </c>
      <c r="B272">
        <v>806</v>
      </c>
      <c r="C272">
        <v>1550</v>
      </c>
      <c r="D272">
        <v>818</v>
      </c>
      <c r="E272">
        <v>1553</v>
      </c>
      <c r="F272">
        <v>806</v>
      </c>
      <c r="G272">
        <v>1557</v>
      </c>
      <c r="H272">
        <v>829</v>
      </c>
      <c r="I272">
        <v>1601</v>
      </c>
      <c r="J272">
        <v>818</v>
      </c>
      <c r="K272">
        <v>1558</v>
      </c>
      <c r="L272">
        <v>831</v>
      </c>
      <c r="M272">
        <v>1543</v>
      </c>
      <c r="N272">
        <v>825</v>
      </c>
      <c r="O272">
        <v>1555</v>
      </c>
      <c r="P272">
        <v>810</v>
      </c>
      <c r="Q272">
        <v>1604</v>
      </c>
      <c r="R272">
        <v>802</v>
      </c>
      <c r="S272">
        <v>1557</v>
      </c>
      <c r="T272">
        <v>824</v>
      </c>
      <c r="U272">
        <v>1612</v>
      </c>
      <c r="V272">
        <v>815</v>
      </c>
      <c r="W272">
        <v>1614</v>
      </c>
      <c r="X272">
        <v>824</v>
      </c>
      <c r="Y272">
        <v>1550</v>
      </c>
      <c r="Z272">
        <v>848</v>
      </c>
      <c r="AA272">
        <v>1548</v>
      </c>
      <c r="AB272">
        <v>859</v>
      </c>
      <c r="AC272">
        <v>1537</v>
      </c>
      <c r="AE272">
        <f>HLOOKUP(Calc!$Y$8,look1,Sunrise_set!A272+2)</f>
        <v>859</v>
      </c>
      <c r="AF272">
        <f>HLOOKUP(Calc!$Z$8,look1,Sunrise_set!A272+2)</f>
        <v>1537</v>
      </c>
    </row>
    <row r="273" spans="1:32" x14ac:dyDescent="0.3">
      <c r="A273">
        <v>271</v>
      </c>
      <c r="B273">
        <v>806</v>
      </c>
      <c r="C273">
        <v>1550</v>
      </c>
      <c r="D273">
        <v>818</v>
      </c>
      <c r="E273">
        <v>1554</v>
      </c>
      <c r="F273">
        <v>806</v>
      </c>
      <c r="G273">
        <v>1558</v>
      </c>
      <c r="H273">
        <v>829</v>
      </c>
      <c r="I273">
        <v>1601</v>
      </c>
      <c r="J273">
        <v>818</v>
      </c>
      <c r="K273">
        <v>1559</v>
      </c>
      <c r="L273">
        <v>831</v>
      </c>
      <c r="M273">
        <v>1544</v>
      </c>
      <c r="N273">
        <v>825</v>
      </c>
      <c r="O273">
        <v>1555</v>
      </c>
      <c r="P273">
        <v>810</v>
      </c>
      <c r="Q273">
        <v>1604</v>
      </c>
      <c r="R273">
        <v>803</v>
      </c>
      <c r="S273">
        <v>1558</v>
      </c>
      <c r="T273">
        <v>825</v>
      </c>
      <c r="U273">
        <v>1613</v>
      </c>
      <c r="V273">
        <v>816</v>
      </c>
      <c r="W273">
        <v>1615</v>
      </c>
      <c r="X273">
        <v>824</v>
      </c>
      <c r="Y273">
        <v>1551</v>
      </c>
      <c r="Z273">
        <v>848</v>
      </c>
      <c r="AA273">
        <v>1549</v>
      </c>
      <c r="AB273">
        <v>859</v>
      </c>
      <c r="AC273">
        <v>1538</v>
      </c>
      <c r="AE273">
        <f>HLOOKUP(Calc!$Y$8,look1,Sunrise_set!A273+2)</f>
        <v>859</v>
      </c>
      <c r="AF273">
        <f>HLOOKUP(Calc!$Z$8,look1,Sunrise_set!A273+2)</f>
        <v>1538</v>
      </c>
    </row>
    <row r="274" spans="1:32" x14ac:dyDescent="0.3">
      <c r="A274">
        <v>272</v>
      </c>
      <c r="B274">
        <v>807</v>
      </c>
      <c r="C274">
        <v>1551</v>
      </c>
      <c r="D274">
        <v>818</v>
      </c>
      <c r="E274">
        <v>1555</v>
      </c>
      <c r="F274">
        <v>806</v>
      </c>
      <c r="G274">
        <v>1559</v>
      </c>
      <c r="H274">
        <v>829</v>
      </c>
      <c r="I274">
        <v>1602</v>
      </c>
      <c r="J274">
        <v>818</v>
      </c>
      <c r="K274">
        <v>1600</v>
      </c>
      <c r="L274">
        <v>831</v>
      </c>
      <c r="M274">
        <v>1545</v>
      </c>
      <c r="N274">
        <v>825</v>
      </c>
      <c r="O274">
        <v>1556</v>
      </c>
      <c r="P274">
        <v>810</v>
      </c>
      <c r="Q274">
        <v>1605</v>
      </c>
      <c r="R274">
        <v>803</v>
      </c>
      <c r="S274">
        <v>1559</v>
      </c>
      <c r="T274">
        <v>825</v>
      </c>
      <c r="U274">
        <v>1613</v>
      </c>
      <c r="V274">
        <v>816</v>
      </c>
      <c r="W274">
        <v>1616</v>
      </c>
      <c r="X274">
        <v>824</v>
      </c>
      <c r="Y274">
        <v>1552</v>
      </c>
      <c r="Z274">
        <v>848</v>
      </c>
      <c r="AA274">
        <v>1550</v>
      </c>
      <c r="AB274">
        <v>859</v>
      </c>
      <c r="AC274">
        <v>1539</v>
      </c>
      <c r="AE274">
        <f>HLOOKUP(Calc!$Y$8,look1,Sunrise_set!A274+2)</f>
        <v>859</v>
      </c>
      <c r="AF274">
        <f>HLOOKUP(Calc!$Z$8,look1,Sunrise_set!A274+2)</f>
        <v>1539</v>
      </c>
    </row>
    <row r="275" spans="1:32" x14ac:dyDescent="0.3">
      <c r="A275">
        <v>273</v>
      </c>
      <c r="B275">
        <v>807</v>
      </c>
      <c r="C275">
        <v>1552</v>
      </c>
      <c r="D275">
        <v>818</v>
      </c>
      <c r="E275">
        <v>1556</v>
      </c>
      <c r="F275">
        <v>806</v>
      </c>
      <c r="G275">
        <v>1600</v>
      </c>
      <c r="H275">
        <v>829</v>
      </c>
      <c r="I275">
        <v>1603</v>
      </c>
      <c r="J275">
        <v>818</v>
      </c>
      <c r="K275">
        <v>1601</v>
      </c>
      <c r="L275">
        <v>831</v>
      </c>
      <c r="M275">
        <v>1546</v>
      </c>
      <c r="N275">
        <v>825</v>
      </c>
      <c r="O275">
        <v>1557</v>
      </c>
      <c r="P275">
        <v>810</v>
      </c>
      <c r="Q275">
        <v>1606</v>
      </c>
      <c r="R275">
        <v>803</v>
      </c>
      <c r="S275">
        <v>1600</v>
      </c>
      <c r="T275">
        <v>825</v>
      </c>
      <c r="U275">
        <v>1614</v>
      </c>
      <c r="V275">
        <v>816</v>
      </c>
      <c r="W275">
        <v>1617</v>
      </c>
      <c r="X275">
        <v>825</v>
      </c>
      <c r="Y275">
        <v>1553</v>
      </c>
      <c r="Z275">
        <v>848</v>
      </c>
      <c r="AA275">
        <v>1551</v>
      </c>
      <c r="AB275">
        <v>859</v>
      </c>
      <c r="AC275">
        <v>1540</v>
      </c>
      <c r="AE275">
        <f>HLOOKUP(Calc!$Y$8,look1,Sunrise_set!A275+2)</f>
        <v>859</v>
      </c>
      <c r="AF275">
        <f>HLOOKUP(Calc!$Z$8,look1,Sunrise_set!A275+2)</f>
        <v>1540</v>
      </c>
    </row>
    <row r="276" spans="1:32" x14ac:dyDescent="0.3">
      <c r="A276">
        <v>274</v>
      </c>
      <c r="B276">
        <v>807</v>
      </c>
      <c r="C276">
        <v>1553</v>
      </c>
      <c r="D276">
        <v>818</v>
      </c>
      <c r="E276">
        <v>1557</v>
      </c>
      <c r="F276">
        <v>806</v>
      </c>
      <c r="G276">
        <v>1601</v>
      </c>
      <c r="H276">
        <v>829</v>
      </c>
      <c r="I276">
        <v>1604</v>
      </c>
      <c r="J276">
        <v>818</v>
      </c>
      <c r="K276">
        <v>1602</v>
      </c>
      <c r="L276">
        <v>831</v>
      </c>
      <c r="M276">
        <v>1547</v>
      </c>
      <c r="N276">
        <v>825</v>
      </c>
      <c r="O276">
        <v>1558</v>
      </c>
      <c r="P276">
        <v>810</v>
      </c>
      <c r="Q276">
        <v>1607</v>
      </c>
      <c r="R276">
        <v>803</v>
      </c>
      <c r="S276">
        <v>1601</v>
      </c>
      <c r="T276">
        <v>825</v>
      </c>
      <c r="U276">
        <v>1615</v>
      </c>
      <c r="V276">
        <v>816</v>
      </c>
      <c r="W276">
        <v>1618</v>
      </c>
      <c r="X276">
        <v>824</v>
      </c>
      <c r="Y276">
        <v>1554</v>
      </c>
      <c r="Z276">
        <v>848</v>
      </c>
      <c r="AA276">
        <v>1552</v>
      </c>
      <c r="AB276">
        <v>859</v>
      </c>
      <c r="AC276">
        <v>1541</v>
      </c>
      <c r="AE276">
        <f>HLOOKUP(Calc!$Y$8,look1,Sunrise_set!A276+2)</f>
        <v>859</v>
      </c>
      <c r="AF276">
        <f>HLOOKUP(Calc!$Z$8,look1,Sunrise_set!A276+2)</f>
        <v>1541</v>
      </c>
    </row>
    <row r="277" spans="1:32" x14ac:dyDescent="0.3">
      <c r="A277">
        <v>275</v>
      </c>
      <c r="B277">
        <v>807</v>
      </c>
      <c r="C277">
        <v>1554</v>
      </c>
      <c r="D277">
        <v>818</v>
      </c>
      <c r="E277">
        <v>1558</v>
      </c>
      <c r="F277">
        <v>806</v>
      </c>
      <c r="G277">
        <v>1602</v>
      </c>
      <c r="H277">
        <v>829</v>
      </c>
      <c r="I277">
        <v>1605</v>
      </c>
      <c r="J277">
        <v>818</v>
      </c>
      <c r="K277">
        <v>1603</v>
      </c>
      <c r="L277">
        <v>831</v>
      </c>
      <c r="M277">
        <v>1548</v>
      </c>
      <c r="N277">
        <v>825</v>
      </c>
      <c r="O277">
        <v>1559</v>
      </c>
      <c r="P277">
        <v>810</v>
      </c>
      <c r="Q277">
        <v>1608</v>
      </c>
      <c r="R277">
        <v>803</v>
      </c>
      <c r="S277">
        <v>1602</v>
      </c>
      <c r="T277">
        <v>825</v>
      </c>
      <c r="U277">
        <v>1616</v>
      </c>
      <c r="V277">
        <v>816</v>
      </c>
      <c r="W277">
        <v>1619</v>
      </c>
      <c r="X277">
        <v>824</v>
      </c>
      <c r="Y277">
        <v>1555</v>
      </c>
      <c r="Z277">
        <v>848</v>
      </c>
      <c r="AA277">
        <v>1553</v>
      </c>
      <c r="AB277">
        <v>858</v>
      </c>
      <c r="AC277">
        <v>1542</v>
      </c>
      <c r="AE277">
        <f>HLOOKUP(Calc!$Y$8,look1,Sunrise_set!A277+2)</f>
        <v>858</v>
      </c>
      <c r="AF277">
        <f>HLOOKUP(Calc!$Z$8,look1,Sunrise_set!A277+2)</f>
        <v>1542</v>
      </c>
    </row>
    <row r="278" spans="1:32" x14ac:dyDescent="0.3">
      <c r="A278">
        <v>276</v>
      </c>
      <c r="B278">
        <v>807</v>
      </c>
      <c r="C278">
        <v>1554</v>
      </c>
      <c r="D278">
        <v>818</v>
      </c>
      <c r="E278">
        <v>1558</v>
      </c>
      <c r="F278">
        <v>806</v>
      </c>
      <c r="G278">
        <v>1602</v>
      </c>
      <c r="H278">
        <v>829</v>
      </c>
      <c r="I278">
        <v>1606</v>
      </c>
      <c r="J278">
        <v>818</v>
      </c>
      <c r="K278">
        <v>1603</v>
      </c>
      <c r="L278">
        <v>831</v>
      </c>
      <c r="M278">
        <v>1548</v>
      </c>
      <c r="N278">
        <v>825</v>
      </c>
      <c r="O278">
        <v>1600</v>
      </c>
      <c r="P278">
        <v>810</v>
      </c>
      <c r="Q278">
        <v>1608</v>
      </c>
      <c r="R278">
        <v>803</v>
      </c>
      <c r="S278">
        <v>1602</v>
      </c>
      <c r="T278">
        <v>825</v>
      </c>
      <c r="U278">
        <v>1617</v>
      </c>
      <c r="V278">
        <v>816</v>
      </c>
      <c r="W278">
        <v>1619</v>
      </c>
      <c r="X278">
        <v>824</v>
      </c>
      <c r="Y278">
        <v>1555</v>
      </c>
      <c r="Z278">
        <v>847</v>
      </c>
      <c r="AA278">
        <v>1553</v>
      </c>
      <c r="AB278">
        <v>858</v>
      </c>
      <c r="AC278">
        <v>1542</v>
      </c>
      <c r="AE278">
        <f>HLOOKUP(Calc!$Y$8,look1,Sunrise_set!A278+2)</f>
        <v>858</v>
      </c>
      <c r="AF278">
        <f>HLOOKUP(Calc!$Z$8,look1,Sunrise_set!A278+2)</f>
        <v>1542</v>
      </c>
    </row>
    <row r="279" spans="1:32" x14ac:dyDescent="0.3">
      <c r="A279">
        <v>277</v>
      </c>
      <c r="B279">
        <v>806</v>
      </c>
      <c r="C279">
        <v>1556</v>
      </c>
      <c r="D279">
        <v>818</v>
      </c>
      <c r="E279">
        <v>1559</v>
      </c>
      <c r="F279">
        <v>806</v>
      </c>
      <c r="G279">
        <v>1603</v>
      </c>
      <c r="H279">
        <v>829</v>
      </c>
      <c r="I279">
        <v>1607</v>
      </c>
      <c r="J279">
        <v>818</v>
      </c>
      <c r="K279">
        <v>1604</v>
      </c>
      <c r="L279">
        <v>831</v>
      </c>
      <c r="M279">
        <v>1549</v>
      </c>
      <c r="N279">
        <v>825</v>
      </c>
      <c r="O279">
        <v>1601</v>
      </c>
      <c r="P279">
        <v>810</v>
      </c>
      <c r="Q279">
        <v>1609</v>
      </c>
      <c r="R279">
        <v>803</v>
      </c>
      <c r="S279">
        <v>1603</v>
      </c>
      <c r="T279">
        <v>825</v>
      </c>
      <c r="U279">
        <v>1618</v>
      </c>
      <c r="V279">
        <v>816</v>
      </c>
      <c r="W279">
        <v>1620</v>
      </c>
      <c r="X279">
        <v>824</v>
      </c>
      <c r="Y279">
        <v>1556</v>
      </c>
      <c r="Z279">
        <v>847</v>
      </c>
      <c r="AA279">
        <v>1554</v>
      </c>
      <c r="AB279">
        <v>858</v>
      </c>
      <c r="AC279">
        <v>1544</v>
      </c>
      <c r="AE279">
        <f>HLOOKUP(Calc!$Y$8,look1,Sunrise_set!A279+2)</f>
        <v>858</v>
      </c>
      <c r="AF279">
        <f>HLOOKUP(Calc!$Z$8,look1,Sunrise_set!A279+2)</f>
        <v>1544</v>
      </c>
    </row>
    <row r="280" spans="1:32" x14ac:dyDescent="0.3">
      <c r="A280">
        <v>278</v>
      </c>
      <c r="B280">
        <v>806</v>
      </c>
      <c r="C280">
        <v>1557</v>
      </c>
      <c r="D280">
        <v>818</v>
      </c>
      <c r="E280">
        <v>1600</v>
      </c>
      <c r="F280">
        <v>806</v>
      </c>
      <c r="G280">
        <v>1604</v>
      </c>
      <c r="H280">
        <v>829</v>
      </c>
      <c r="I280">
        <v>1608</v>
      </c>
      <c r="J280">
        <v>818</v>
      </c>
      <c r="K280">
        <v>1606</v>
      </c>
      <c r="L280">
        <v>831</v>
      </c>
      <c r="M280">
        <v>1551</v>
      </c>
      <c r="N280">
        <v>825</v>
      </c>
      <c r="O280">
        <v>1602</v>
      </c>
      <c r="P280">
        <v>810</v>
      </c>
      <c r="Q280">
        <v>1610</v>
      </c>
      <c r="R280">
        <v>803</v>
      </c>
      <c r="S280">
        <v>1604</v>
      </c>
      <c r="T280">
        <v>825</v>
      </c>
      <c r="U280">
        <v>1619</v>
      </c>
      <c r="V280">
        <v>816</v>
      </c>
      <c r="W280">
        <v>1621</v>
      </c>
      <c r="X280">
        <v>824</v>
      </c>
      <c r="Y280">
        <v>1557</v>
      </c>
      <c r="Z280">
        <v>847</v>
      </c>
      <c r="AA280">
        <v>1556</v>
      </c>
      <c r="AB280">
        <v>858</v>
      </c>
      <c r="AC280">
        <v>1545</v>
      </c>
      <c r="AE280">
        <f>HLOOKUP(Calc!$Y$8,look1,Sunrise_set!A280+2)</f>
        <v>858</v>
      </c>
      <c r="AF280">
        <f>HLOOKUP(Calc!$Z$8,look1,Sunrise_set!A280+2)</f>
        <v>1545</v>
      </c>
    </row>
    <row r="281" spans="1:32" x14ac:dyDescent="0.3">
      <c r="A281">
        <v>279</v>
      </c>
      <c r="B281">
        <v>806</v>
      </c>
      <c r="C281">
        <v>1558</v>
      </c>
      <c r="D281">
        <v>817</v>
      </c>
      <c r="E281">
        <v>1602</v>
      </c>
      <c r="F281">
        <v>806</v>
      </c>
      <c r="G281">
        <v>1605</v>
      </c>
      <c r="H281">
        <v>829</v>
      </c>
      <c r="I281">
        <v>1609</v>
      </c>
      <c r="J281">
        <v>818</v>
      </c>
      <c r="K281">
        <v>1607</v>
      </c>
      <c r="L281">
        <v>830</v>
      </c>
      <c r="M281">
        <v>1552</v>
      </c>
      <c r="N281">
        <v>825</v>
      </c>
      <c r="O281">
        <v>1603</v>
      </c>
      <c r="P281">
        <v>810</v>
      </c>
      <c r="Q281">
        <v>1612</v>
      </c>
      <c r="R281">
        <v>802</v>
      </c>
      <c r="S281">
        <v>1605</v>
      </c>
      <c r="T281">
        <v>824</v>
      </c>
      <c r="U281">
        <v>1620</v>
      </c>
      <c r="V281">
        <v>816</v>
      </c>
      <c r="W281">
        <v>1622</v>
      </c>
      <c r="X281">
        <v>824</v>
      </c>
      <c r="Y281">
        <v>1559</v>
      </c>
      <c r="Z281">
        <v>847</v>
      </c>
      <c r="AA281">
        <v>1557</v>
      </c>
      <c r="AB281">
        <v>857</v>
      </c>
      <c r="AC281">
        <v>1546</v>
      </c>
      <c r="AE281">
        <f>HLOOKUP(Calc!$Y$8,look1,Sunrise_set!A281+2)</f>
        <v>857</v>
      </c>
      <c r="AF281">
        <f>HLOOKUP(Calc!$Z$8,look1,Sunrise_set!A281+2)</f>
        <v>1546</v>
      </c>
    </row>
    <row r="282" spans="1:32" x14ac:dyDescent="0.3">
      <c r="A282">
        <v>280</v>
      </c>
      <c r="B282">
        <v>806</v>
      </c>
      <c r="C282">
        <v>1559</v>
      </c>
      <c r="D282">
        <v>817</v>
      </c>
      <c r="E282">
        <v>1603</v>
      </c>
      <c r="F282">
        <v>806</v>
      </c>
      <c r="G282">
        <v>1606</v>
      </c>
      <c r="H282">
        <v>828</v>
      </c>
      <c r="I282">
        <v>1610</v>
      </c>
      <c r="J282">
        <v>817</v>
      </c>
      <c r="K282">
        <v>1608</v>
      </c>
      <c r="L282">
        <v>830</v>
      </c>
      <c r="M282">
        <v>1553</v>
      </c>
      <c r="N282">
        <v>824</v>
      </c>
      <c r="O282">
        <v>1604</v>
      </c>
      <c r="P282">
        <v>810</v>
      </c>
      <c r="Q282">
        <v>1613</v>
      </c>
      <c r="R282">
        <v>802</v>
      </c>
      <c r="S282">
        <v>1606</v>
      </c>
      <c r="T282">
        <v>824</v>
      </c>
      <c r="U282">
        <v>1621</v>
      </c>
      <c r="V282">
        <v>815</v>
      </c>
      <c r="W282">
        <v>1623</v>
      </c>
      <c r="X282">
        <v>823</v>
      </c>
      <c r="Y282">
        <v>1600</v>
      </c>
      <c r="Z282">
        <v>846</v>
      </c>
      <c r="AA282">
        <v>1558</v>
      </c>
      <c r="AB282">
        <v>857</v>
      </c>
      <c r="AC282">
        <v>1548</v>
      </c>
      <c r="AE282">
        <f>HLOOKUP(Calc!$Y$8,look1,Sunrise_set!A282+2)</f>
        <v>857</v>
      </c>
      <c r="AF282">
        <f>HLOOKUP(Calc!$Z$8,look1,Sunrise_set!A282+2)</f>
        <v>1548</v>
      </c>
    </row>
    <row r="283" spans="1:32" x14ac:dyDescent="0.3">
      <c r="A283">
        <v>281</v>
      </c>
      <c r="B283">
        <v>805</v>
      </c>
      <c r="C283">
        <v>1600</v>
      </c>
      <c r="D283">
        <v>817</v>
      </c>
      <c r="E283">
        <v>1604</v>
      </c>
      <c r="F283">
        <v>805</v>
      </c>
      <c r="G283">
        <v>1607</v>
      </c>
      <c r="H283">
        <v>828</v>
      </c>
      <c r="I283">
        <v>1612</v>
      </c>
      <c r="J283">
        <v>817</v>
      </c>
      <c r="K283">
        <v>1609</v>
      </c>
      <c r="L283">
        <v>830</v>
      </c>
      <c r="M283">
        <v>1555</v>
      </c>
      <c r="N283">
        <v>824</v>
      </c>
      <c r="O283">
        <v>1606</v>
      </c>
      <c r="P283">
        <v>809</v>
      </c>
      <c r="Q283">
        <v>1614</v>
      </c>
      <c r="R283">
        <v>802</v>
      </c>
      <c r="S283">
        <v>1607</v>
      </c>
      <c r="T283">
        <v>824</v>
      </c>
      <c r="U283">
        <v>1622</v>
      </c>
      <c r="V283">
        <v>815</v>
      </c>
      <c r="W283">
        <v>1625</v>
      </c>
      <c r="X283">
        <v>823</v>
      </c>
      <c r="Y283">
        <v>1601</v>
      </c>
      <c r="Z283">
        <v>846</v>
      </c>
      <c r="AA283">
        <v>1600</v>
      </c>
      <c r="AB283">
        <v>856</v>
      </c>
      <c r="AC283">
        <v>1549</v>
      </c>
      <c r="AE283">
        <f>HLOOKUP(Calc!$Y$8,look1,Sunrise_set!A283+2)</f>
        <v>856</v>
      </c>
      <c r="AF283">
        <f>HLOOKUP(Calc!$Z$8,look1,Sunrise_set!A283+2)</f>
        <v>1549</v>
      </c>
    </row>
    <row r="284" spans="1:32" x14ac:dyDescent="0.3">
      <c r="A284">
        <v>282</v>
      </c>
      <c r="B284">
        <v>805</v>
      </c>
      <c r="C284">
        <v>1602</v>
      </c>
      <c r="D284">
        <v>816</v>
      </c>
      <c r="E284">
        <v>1605</v>
      </c>
      <c r="F284">
        <v>805</v>
      </c>
      <c r="G284">
        <v>1609</v>
      </c>
      <c r="H284">
        <v>827</v>
      </c>
      <c r="I284">
        <v>1613</v>
      </c>
      <c r="J284">
        <v>817</v>
      </c>
      <c r="K284">
        <v>1610</v>
      </c>
      <c r="L284">
        <v>829</v>
      </c>
      <c r="M284">
        <v>1556</v>
      </c>
      <c r="N284">
        <v>823</v>
      </c>
      <c r="O284">
        <v>1607</v>
      </c>
      <c r="P284">
        <v>809</v>
      </c>
      <c r="Q284">
        <v>1615</v>
      </c>
      <c r="R284">
        <v>802</v>
      </c>
      <c r="S284">
        <v>1609</v>
      </c>
      <c r="T284">
        <v>823</v>
      </c>
      <c r="U284">
        <v>1624</v>
      </c>
      <c r="V284">
        <v>815</v>
      </c>
      <c r="W284">
        <v>1626</v>
      </c>
      <c r="X284">
        <v>822</v>
      </c>
      <c r="Y284">
        <v>1603</v>
      </c>
      <c r="Z284">
        <v>845</v>
      </c>
      <c r="AA284">
        <v>1601</v>
      </c>
      <c r="AB284">
        <v>855</v>
      </c>
      <c r="AC284">
        <v>1551</v>
      </c>
      <c r="AE284">
        <f>HLOOKUP(Calc!$Y$8,look1,Sunrise_set!A284+2)</f>
        <v>855</v>
      </c>
      <c r="AF284">
        <f>HLOOKUP(Calc!$Z$8,look1,Sunrise_set!A284+2)</f>
        <v>1551</v>
      </c>
    </row>
    <row r="285" spans="1:32" x14ac:dyDescent="0.3">
      <c r="A285">
        <v>283</v>
      </c>
      <c r="B285">
        <v>805</v>
      </c>
      <c r="C285">
        <v>1603</v>
      </c>
      <c r="D285">
        <v>816</v>
      </c>
      <c r="E285">
        <v>1607</v>
      </c>
      <c r="F285">
        <v>805</v>
      </c>
      <c r="G285">
        <v>1610</v>
      </c>
      <c r="H285">
        <v>827</v>
      </c>
      <c r="I285">
        <v>1614</v>
      </c>
      <c r="J285">
        <v>816</v>
      </c>
      <c r="K285">
        <v>1612</v>
      </c>
      <c r="L285">
        <v>828</v>
      </c>
      <c r="M285">
        <v>1558</v>
      </c>
      <c r="N285">
        <v>823</v>
      </c>
      <c r="O285">
        <v>1608</v>
      </c>
      <c r="P285">
        <v>808</v>
      </c>
      <c r="Q285">
        <v>1617</v>
      </c>
      <c r="R285">
        <v>801</v>
      </c>
      <c r="S285">
        <v>1610</v>
      </c>
      <c r="T285">
        <v>823</v>
      </c>
      <c r="U285">
        <v>1625</v>
      </c>
      <c r="V285">
        <v>814</v>
      </c>
      <c r="W285">
        <v>1627</v>
      </c>
      <c r="X285">
        <v>822</v>
      </c>
      <c r="Y285">
        <v>1604</v>
      </c>
      <c r="Z285">
        <v>844</v>
      </c>
      <c r="AA285">
        <v>1603</v>
      </c>
      <c r="AB285">
        <v>855</v>
      </c>
      <c r="AC285">
        <v>1553</v>
      </c>
      <c r="AE285">
        <f>HLOOKUP(Calc!$Y$8,look1,Sunrise_set!A285+2)</f>
        <v>855</v>
      </c>
      <c r="AF285">
        <f>HLOOKUP(Calc!$Z$8,look1,Sunrise_set!A285+2)</f>
        <v>1553</v>
      </c>
    </row>
    <row r="286" spans="1:32" x14ac:dyDescent="0.3">
      <c r="A286">
        <v>284</v>
      </c>
      <c r="B286">
        <v>804</v>
      </c>
      <c r="C286">
        <v>1604</v>
      </c>
      <c r="D286">
        <v>815</v>
      </c>
      <c r="E286">
        <v>1608</v>
      </c>
      <c r="F286">
        <v>804</v>
      </c>
      <c r="G286">
        <v>1611</v>
      </c>
      <c r="H286">
        <v>826</v>
      </c>
      <c r="I286">
        <v>1616</v>
      </c>
      <c r="J286">
        <v>816</v>
      </c>
      <c r="K286">
        <v>1613</v>
      </c>
      <c r="L286">
        <v>828</v>
      </c>
      <c r="M286">
        <v>1559</v>
      </c>
      <c r="N286">
        <v>822</v>
      </c>
      <c r="O286">
        <v>1610</v>
      </c>
      <c r="P286">
        <v>808</v>
      </c>
      <c r="Q286">
        <v>1618</v>
      </c>
      <c r="R286">
        <v>801</v>
      </c>
      <c r="S286">
        <v>1611</v>
      </c>
      <c r="T286">
        <v>822</v>
      </c>
      <c r="U286">
        <v>1626</v>
      </c>
      <c r="V286">
        <v>814</v>
      </c>
      <c r="W286">
        <v>1628</v>
      </c>
      <c r="X286">
        <v>821</v>
      </c>
      <c r="Y286">
        <v>1605</v>
      </c>
      <c r="Z286">
        <v>844</v>
      </c>
      <c r="AA286">
        <v>1604</v>
      </c>
      <c r="AB286">
        <v>854</v>
      </c>
      <c r="AC286">
        <v>1554</v>
      </c>
      <c r="AE286">
        <f>HLOOKUP(Calc!$Y$8,look1,Sunrise_set!A286+2)</f>
        <v>854</v>
      </c>
      <c r="AF286">
        <f>HLOOKUP(Calc!$Z$8,look1,Sunrise_set!A286+2)</f>
        <v>1554</v>
      </c>
    </row>
    <row r="287" spans="1:32" x14ac:dyDescent="0.3">
      <c r="A287">
        <v>285</v>
      </c>
      <c r="B287">
        <v>804</v>
      </c>
      <c r="C287">
        <v>1606</v>
      </c>
      <c r="D287">
        <v>815</v>
      </c>
      <c r="E287">
        <v>1610</v>
      </c>
      <c r="F287">
        <v>804</v>
      </c>
      <c r="G287">
        <v>1613</v>
      </c>
      <c r="H287">
        <v>826</v>
      </c>
      <c r="I287">
        <v>1617</v>
      </c>
      <c r="J287">
        <v>815</v>
      </c>
      <c r="K287">
        <v>1615</v>
      </c>
      <c r="L287">
        <v>827</v>
      </c>
      <c r="M287">
        <v>1601</v>
      </c>
      <c r="N287">
        <v>822</v>
      </c>
      <c r="O287">
        <v>1611</v>
      </c>
      <c r="P287">
        <v>807</v>
      </c>
      <c r="Q287">
        <v>1619</v>
      </c>
      <c r="R287">
        <v>800</v>
      </c>
      <c r="S287">
        <v>1613</v>
      </c>
      <c r="T287">
        <v>822</v>
      </c>
      <c r="U287">
        <v>1628</v>
      </c>
      <c r="V287">
        <v>813</v>
      </c>
      <c r="W287">
        <v>1630</v>
      </c>
      <c r="X287">
        <v>821</v>
      </c>
      <c r="Y287">
        <v>1607</v>
      </c>
      <c r="Z287">
        <v>843</v>
      </c>
      <c r="AA287">
        <v>1606</v>
      </c>
      <c r="AB287">
        <v>853</v>
      </c>
      <c r="AC287">
        <v>1556</v>
      </c>
      <c r="AE287">
        <f>HLOOKUP(Calc!$Y$8,look1,Sunrise_set!A287+2)</f>
        <v>853</v>
      </c>
      <c r="AF287">
        <f>HLOOKUP(Calc!$Z$8,look1,Sunrise_set!A287+2)</f>
        <v>1556</v>
      </c>
    </row>
    <row r="288" spans="1:32" x14ac:dyDescent="0.3">
      <c r="A288">
        <v>286</v>
      </c>
      <c r="B288">
        <v>803</v>
      </c>
      <c r="C288">
        <v>1607</v>
      </c>
      <c r="D288">
        <v>814</v>
      </c>
      <c r="E288">
        <v>1611</v>
      </c>
      <c r="F288">
        <v>803</v>
      </c>
      <c r="G288">
        <v>1614</v>
      </c>
      <c r="H288">
        <v>825</v>
      </c>
      <c r="I288">
        <v>1619</v>
      </c>
      <c r="J288">
        <v>814</v>
      </c>
      <c r="K288">
        <v>1616</v>
      </c>
      <c r="L288">
        <v>826</v>
      </c>
      <c r="M288">
        <v>1602</v>
      </c>
      <c r="N288">
        <v>821</v>
      </c>
      <c r="O288">
        <v>1613</v>
      </c>
      <c r="P288">
        <v>807</v>
      </c>
      <c r="Q288">
        <v>1621</v>
      </c>
      <c r="R288">
        <v>800</v>
      </c>
      <c r="S288">
        <v>1614</v>
      </c>
      <c r="T288">
        <v>821</v>
      </c>
      <c r="U288">
        <v>1629</v>
      </c>
      <c r="V288">
        <v>813</v>
      </c>
      <c r="W288">
        <v>1631</v>
      </c>
      <c r="X288">
        <v>820</v>
      </c>
      <c r="Y288">
        <v>1608</v>
      </c>
      <c r="Z288">
        <v>842</v>
      </c>
      <c r="AA288">
        <v>1608</v>
      </c>
      <c r="AB288">
        <v>852</v>
      </c>
      <c r="AC288">
        <v>1558</v>
      </c>
      <c r="AE288">
        <f>HLOOKUP(Calc!$Y$8,look1,Sunrise_set!A288+2)</f>
        <v>852</v>
      </c>
      <c r="AF288">
        <f>HLOOKUP(Calc!$Z$8,look1,Sunrise_set!A288+2)</f>
        <v>1558</v>
      </c>
    </row>
    <row r="289" spans="1:32" x14ac:dyDescent="0.3">
      <c r="A289">
        <v>287</v>
      </c>
      <c r="B289">
        <v>802</v>
      </c>
      <c r="C289">
        <v>1609</v>
      </c>
      <c r="D289">
        <v>813</v>
      </c>
      <c r="E289">
        <v>1613</v>
      </c>
      <c r="F289">
        <v>802</v>
      </c>
      <c r="G289">
        <v>1616</v>
      </c>
      <c r="H289">
        <v>824</v>
      </c>
      <c r="I289">
        <v>1620</v>
      </c>
      <c r="J289">
        <v>814</v>
      </c>
      <c r="K289">
        <v>1618</v>
      </c>
      <c r="L289">
        <v>825</v>
      </c>
      <c r="M289">
        <v>1604</v>
      </c>
      <c r="N289">
        <v>820</v>
      </c>
      <c r="O289">
        <v>1614</v>
      </c>
      <c r="P289">
        <v>806</v>
      </c>
      <c r="Q289">
        <v>1622</v>
      </c>
      <c r="R289">
        <v>759</v>
      </c>
      <c r="S289">
        <v>1615</v>
      </c>
      <c r="T289">
        <v>821</v>
      </c>
      <c r="U289">
        <v>1631</v>
      </c>
      <c r="V289">
        <v>812</v>
      </c>
      <c r="W289">
        <v>1632</v>
      </c>
      <c r="X289">
        <v>819</v>
      </c>
      <c r="Y289">
        <v>1610</v>
      </c>
      <c r="Z289">
        <v>841</v>
      </c>
      <c r="AA289">
        <v>1609</v>
      </c>
      <c r="AB289">
        <v>851</v>
      </c>
      <c r="AC289">
        <v>1600</v>
      </c>
      <c r="AE289">
        <f>HLOOKUP(Calc!$Y$8,look1,Sunrise_set!A289+2)</f>
        <v>851</v>
      </c>
      <c r="AF289">
        <f>HLOOKUP(Calc!$Z$8,look1,Sunrise_set!A289+2)</f>
        <v>1600</v>
      </c>
    </row>
    <row r="290" spans="1:32" x14ac:dyDescent="0.3">
      <c r="A290">
        <v>288</v>
      </c>
      <c r="B290">
        <v>802</v>
      </c>
      <c r="C290">
        <v>1610</v>
      </c>
      <c r="D290">
        <v>813</v>
      </c>
      <c r="E290">
        <v>1614</v>
      </c>
      <c r="F290">
        <v>802</v>
      </c>
      <c r="G290">
        <v>1617</v>
      </c>
      <c r="H290">
        <v>823</v>
      </c>
      <c r="I290">
        <v>1622</v>
      </c>
      <c r="J290">
        <v>813</v>
      </c>
      <c r="K290">
        <v>1619</v>
      </c>
      <c r="L290">
        <v>825</v>
      </c>
      <c r="M290">
        <v>1606</v>
      </c>
      <c r="N290">
        <v>819</v>
      </c>
      <c r="O290">
        <v>1616</v>
      </c>
      <c r="P290">
        <v>806</v>
      </c>
      <c r="Q290">
        <v>1624</v>
      </c>
      <c r="R290">
        <v>758</v>
      </c>
      <c r="S290">
        <v>1617</v>
      </c>
      <c r="T290">
        <v>820</v>
      </c>
      <c r="U290">
        <v>1632</v>
      </c>
      <c r="V290">
        <v>812</v>
      </c>
      <c r="W290">
        <v>1634</v>
      </c>
      <c r="X290">
        <v>818</v>
      </c>
      <c r="Y290">
        <v>1612</v>
      </c>
      <c r="Z290">
        <v>840</v>
      </c>
      <c r="AA290">
        <v>1611</v>
      </c>
      <c r="AB290">
        <v>850</v>
      </c>
      <c r="AC290">
        <v>1601</v>
      </c>
      <c r="AE290">
        <f>HLOOKUP(Calc!$Y$8,look1,Sunrise_set!A290+2)</f>
        <v>850</v>
      </c>
      <c r="AF290">
        <f>HLOOKUP(Calc!$Z$8,look1,Sunrise_set!A290+2)</f>
        <v>1601</v>
      </c>
    </row>
    <row r="291" spans="1:32" x14ac:dyDescent="0.3">
      <c r="A291">
        <v>289</v>
      </c>
      <c r="B291">
        <v>801</v>
      </c>
      <c r="C291">
        <v>1612</v>
      </c>
      <c r="D291">
        <v>812</v>
      </c>
      <c r="E291">
        <v>1616</v>
      </c>
      <c r="F291">
        <v>801</v>
      </c>
      <c r="G291">
        <v>1619</v>
      </c>
      <c r="H291">
        <v>823</v>
      </c>
      <c r="I291">
        <v>1623</v>
      </c>
      <c r="J291">
        <v>812</v>
      </c>
      <c r="K291">
        <v>1621</v>
      </c>
      <c r="L291">
        <v>824</v>
      </c>
      <c r="M291">
        <v>1607</v>
      </c>
      <c r="N291">
        <v>819</v>
      </c>
      <c r="O291">
        <v>1618</v>
      </c>
      <c r="P291">
        <v>805</v>
      </c>
      <c r="Q291">
        <v>1625</v>
      </c>
      <c r="R291">
        <v>758</v>
      </c>
      <c r="S291">
        <v>1618</v>
      </c>
      <c r="T291">
        <v>819</v>
      </c>
      <c r="U291">
        <v>1634</v>
      </c>
      <c r="V291">
        <v>811</v>
      </c>
      <c r="W291">
        <v>1635</v>
      </c>
      <c r="X291">
        <v>818</v>
      </c>
      <c r="Y291">
        <v>1613</v>
      </c>
      <c r="Z291">
        <v>839</v>
      </c>
      <c r="AA291">
        <v>1613</v>
      </c>
      <c r="AB291">
        <v>849</v>
      </c>
      <c r="AC291">
        <v>1603</v>
      </c>
      <c r="AE291">
        <f>HLOOKUP(Calc!$Y$8,look1,Sunrise_set!A291+2)</f>
        <v>849</v>
      </c>
      <c r="AF291">
        <f>HLOOKUP(Calc!$Z$8,look1,Sunrise_set!A291+2)</f>
        <v>1603</v>
      </c>
    </row>
    <row r="292" spans="1:32" x14ac:dyDescent="0.3">
      <c r="A292">
        <v>290</v>
      </c>
      <c r="B292">
        <v>800</v>
      </c>
      <c r="C292">
        <v>1613</v>
      </c>
      <c r="D292">
        <v>811</v>
      </c>
      <c r="E292">
        <v>1617</v>
      </c>
      <c r="F292">
        <v>800</v>
      </c>
      <c r="G292">
        <v>1620</v>
      </c>
      <c r="H292">
        <v>822</v>
      </c>
      <c r="I292">
        <v>1625</v>
      </c>
      <c r="J292">
        <v>811</v>
      </c>
      <c r="K292">
        <v>1622</v>
      </c>
      <c r="L292">
        <v>823</v>
      </c>
      <c r="M292">
        <v>1609</v>
      </c>
      <c r="N292">
        <v>818</v>
      </c>
      <c r="O292">
        <v>1619</v>
      </c>
      <c r="P292">
        <v>804</v>
      </c>
      <c r="Q292">
        <v>1627</v>
      </c>
      <c r="R292">
        <v>757</v>
      </c>
      <c r="S292">
        <v>1620</v>
      </c>
      <c r="T292">
        <v>818</v>
      </c>
      <c r="U292">
        <v>1635</v>
      </c>
      <c r="V292">
        <v>810</v>
      </c>
      <c r="W292">
        <v>1637</v>
      </c>
      <c r="X292">
        <v>817</v>
      </c>
      <c r="Y292">
        <v>1615</v>
      </c>
      <c r="Z292">
        <v>838</v>
      </c>
      <c r="AA292">
        <v>1615</v>
      </c>
      <c r="AB292">
        <v>848</v>
      </c>
      <c r="AC292">
        <v>1605</v>
      </c>
      <c r="AE292">
        <f>HLOOKUP(Calc!$Y$8,look1,Sunrise_set!A292+2)</f>
        <v>848</v>
      </c>
      <c r="AF292">
        <f>HLOOKUP(Calc!$Z$8,look1,Sunrise_set!A292+2)</f>
        <v>1605</v>
      </c>
    </row>
    <row r="293" spans="1:32" x14ac:dyDescent="0.3">
      <c r="A293">
        <v>291</v>
      </c>
      <c r="B293">
        <v>759</v>
      </c>
      <c r="C293">
        <v>1615</v>
      </c>
      <c r="D293">
        <v>810</v>
      </c>
      <c r="E293">
        <v>1619</v>
      </c>
      <c r="F293">
        <v>759</v>
      </c>
      <c r="G293">
        <v>1622</v>
      </c>
      <c r="H293">
        <v>821</v>
      </c>
      <c r="I293">
        <v>1627</v>
      </c>
      <c r="J293">
        <v>810</v>
      </c>
      <c r="K293">
        <v>1624</v>
      </c>
      <c r="L293">
        <v>822</v>
      </c>
      <c r="M293">
        <v>1611</v>
      </c>
      <c r="N293">
        <v>817</v>
      </c>
      <c r="O293">
        <v>1621</v>
      </c>
      <c r="P293">
        <v>803</v>
      </c>
      <c r="Q293">
        <v>1628</v>
      </c>
      <c r="R293">
        <v>756</v>
      </c>
      <c r="S293">
        <v>1621</v>
      </c>
      <c r="T293">
        <v>818</v>
      </c>
      <c r="U293">
        <v>1637</v>
      </c>
      <c r="V293">
        <v>809</v>
      </c>
      <c r="W293">
        <v>1638</v>
      </c>
      <c r="X293">
        <v>816</v>
      </c>
      <c r="Y293">
        <v>1617</v>
      </c>
      <c r="Z293">
        <v>837</v>
      </c>
      <c r="AA293">
        <v>1617</v>
      </c>
      <c r="AB293">
        <v>846</v>
      </c>
      <c r="AC293">
        <v>1607</v>
      </c>
      <c r="AE293">
        <f>HLOOKUP(Calc!$Y$8,look1,Sunrise_set!A293+2)</f>
        <v>846</v>
      </c>
      <c r="AF293">
        <f>HLOOKUP(Calc!$Z$8,look1,Sunrise_set!A293+2)</f>
        <v>1607</v>
      </c>
    </row>
    <row r="294" spans="1:32" x14ac:dyDescent="0.3">
      <c r="A294">
        <v>292</v>
      </c>
      <c r="B294">
        <v>758</v>
      </c>
      <c r="C294">
        <v>1616</v>
      </c>
      <c r="D294">
        <v>809</v>
      </c>
      <c r="E294">
        <v>1621</v>
      </c>
      <c r="F294">
        <v>758</v>
      </c>
      <c r="G294">
        <v>1623</v>
      </c>
      <c r="H294">
        <v>820</v>
      </c>
      <c r="I294">
        <v>1628</v>
      </c>
      <c r="J294">
        <v>809</v>
      </c>
      <c r="K294">
        <v>1626</v>
      </c>
      <c r="L294">
        <v>820</v>
      </c>
      <c r="M294">
        <v>1613</v>
      </c>
      <c r="N294">
        <v>816</v>
      </c>
      <c r="O294">
        <v>1623</v>
      </c>
      <c r="P294">
        <v>802</v>
      </c>
      <c r="Q294">
        <v>1630</v>
      </c>
      <c r="R294">
        <v>755</v>
      </c>
      <c r="S294">
        <v>1623</v>
      </c>
      <c r="T294">
        <v>817</v>
      </c>
      <c r="U294">
        <v>1638</v>
      </c>
      <c r="V294">
        <v>809</v>
      </c>
      <c r="W294">
        <v>1640</v>
      </c>
      <c r="X294">
        <v>815</v>
      </c>
      <c r="Y294">
        <v>1618</v>
      </c>
      <c r="Z294">
        <v>836</v>
      </c>
      <c r="AA294">
        <v>1618</v>
      </c>
      <c r="AB294">
        <v>845</v>
      </c>
      <c r="AC294">
        <v>1609</v>
      </c>
      <c r="AE294">
        <f>HLOOKUP(Calc!$Y$8,look1,Sunrise_set!A294+2)</f>
        <v>845</v>
      </c>
      <c r="AF294">
        <f>HLOOKUP(Calc!$Z$8,look1,Sunrise_set!A294+2)</f>
        <v>1609</v>
      </c>
    </row>
    <row r="295" spans="1:32" x14ac:dyDescent="0.3">
      <c r="A295">
        <v>293</v>
      </c>
      <c r="B295">
        <v>757</v>
      </c>
      <c r="C295">
        <v>1618</v>
      </c>
      <c r="D295">
        <v>808</v>
      </c>
      <c r="E295">
        <v>1622</v>
      </c>
      <c r="F295">
        <v>758</v>
      </c>
      <c r="G295">
        <v>1625</v>
      </c>
      <c r="H295">
        <v>819</v>
      </c>
      <c r="I295">
        <v>1630</v>
      </c>
      <c r="J295">
        <v>808</v>
      </c>
      <c r="K295">
        <v>1627</v>
      </c>
      <c r="L295">
        <v>819</v>
      </c>
      <c r="M295">
        <v>1614</v>
      </c>
      <c r="N295">
        <v>815</v>
      </c>
      <c r="O295">
        <v>1624</v>
      </c>
      <c r="P295">
        <v>802</v>
      </c>
      <c r="Q295">
        <v>1631</v>
      </c>
      <c r="R295">
        <v>754</v>
      </c>
      <c r="S295">
        <v>1625</v>
      </c>
      <c r="T295">
        <v>816</v>
      </c>
      <c r="U295">
        <v>1640</v>
      </c>
      <c r="V295">
        <v>808</v>
      </c>
      <c r="W295">
        <v>1641</v>
      </c>
      <c r="X295">
        <v>814</v>
      </c>
      <c r="Y295">
        <v>1620</v>
      </c>
      <c r="Z295">
        <v>835</v>
      </c>
      <c r="AA295">
        <v>1620</v>
      </c>
      <c r="AB295">
        <v>844</v>
      </c>
      <c r="AC295">
        <v>1611</v>
      </c>
      <c r="AE295">
        <f>HLOOKUP(Calc!$Y$8,look1,Sunrise_set!A295+2)</f>
        <v>844</v>
      </c>
      <c r="AF295">
        <f>HLOOKUP(Calc!$Z$8,look1,Sunrise_set!A295+2)</f>
        <v>1611</v>
      </c>
    </row>
    <row r="296" spans="1:32" x14ac:dyDescent="0.3">
      <c r="A296">
        <v>294</v>
      </c>
      <c r="B296">
        <v>756</v>
      </c>
      <c r="C296">
        <v>1620</v>
      </c>
      <c r="D296">
        <v>807</v>
      </c>
      <c r="E296">
        <v>1624</v>
      </c>
      <c r="F296">
        <v>757</v>
      </c>
      <c r="G296">
        <v>1626</v>
      </c>
      <c r="H296">
        <v>818</v>
      </c>
      <c r="I296">
        <v>1632</v>
      </c>
      <c r="J296">
        <v>807</v>
      </c>
      <c r="K296">
        <v>1629</v>
      </c>
      <c r="L296">
        <v>818</v>
      </c>
      <c r="M296">
        <v>1616</v>
      </c>
      <c r="N296">
        <v>814</v>
      </c>
      <c r="O296">
        <v>1626</v>
      </c>
      <c r="P296">
        <v>801</v>
      </c>
      <c r="Q296">
        <v>1633</v>
      </c>
      <c r="R296">
        <v>753</v>
      </c>
      <c r="S296">
        <v>1626</v>
      </c>
      <c r="T296">
        <v>815</v>
      </c>
      <c r="U296">
        <v>1642</v>
      </c>
      <c r="V296">
        <v>807</v>
      </c>
      <c r="W296">
        <v>1643</v>
      </c>
      <c r="X296">
        <v>812</v>
      </c>
      <c r="Y296">
        <v>1622</v>
      </c>
      <c r="Z296">
        <v>833</v>
      </c>
      <c r="AA296">
        <v>1622</v>
      </c>
      <c r="AB296">
        <v>842</v>
      </c>
      <c r="AC296">
        <v>1613</v>
      </c>
      <c r="AE296">
        <f>HLOOKUP(Calc!$Y$8,look1,Sunrise_set!A296+2)</f>
        <v>842</v>
      </c>
      <c r="AF296">
        <f>HLOOKUP(Calc!$Z$8,look1,Sunrise_set!A296+2)</f>
        <v>1613</v>
      </c>
    </row>
    <row r="297" spans="1:32" x14ac:dyDescent="0.3">
      <c r="A297">
        <v>295</v>
      </c>
      <c r="B297">
        <v>755</v>
      </c>
      <c r="C297">
        <v>1621</v>
      </c>
      <c r="D297">
        <v>806</v>
      </c>
      <c r="E297">
        <v>1626</v>
      </c>
      <c r="F297">
        <v>756</v>
      </c>
      <c r="G297">
        <v>1628</v>
      </c>
      <c r="H297">
        <v>817</v>
      </c>
      <c r="I297">
        <v>1634</v>
      </c>
      <c r="J297">
        <v>806</v>
      </c>
      <c r="K297">
        <v>1631</v>
      </c>
      <c r="L297">
        <v>817</v>
      </c>
      <c r="M297">
        <v>1618</v>
      </c>
      <c r="N297">
        <v>812</v>
      </c>
      <c r="O297">
        <v>1628</v>
      </c>
      <c r="P297">
        <v>800</v>
      </c>
      <c r="Q297">
        <v>1634</v>
      </c>
      <c r="R297">
        <v>752</v>
      </c>
      <c r="S297">
        <v>1628</v>
      </c>
      <c r="T297">
        <v>814</v>
      </c>
      <c r="U297">
        <v>1643</v>
      </c>
      <c r="V297">
        <v>806</v>
      </c>
      <c r="W297">
        <v>1645</v>
      </c>
      <c r="X297">
        <v>811</v>
      </c>
      <c r="Y297">
        <v>1624</v>
      </c>
      <c r="Z297">
        <v>832</v>
      </c>
      <c r="AA297">
        <v>1624</v>
      </c>
      <c r="AB297">
        <v>841</v>
      </c>
      <c r="AC297">
        <v>1615</v>
      </c>
      <c r="AE297">
        <f>HLOOKUP(Calc!$Y$8,look1,Sunrise_set!A297+2)</f>
        <v>841</v>
      </c>
      <c r="AF297">
        <f>HLOOKUP(Calc!$Z$8,look1,Sunrise_set!A297+2)</f>
        <v>1615</v>
      </c>
    </row>
    <row r="298" spans="1:32" x14ac:dyDescent="0.3">
      <c r="A298">
        <v>296</v>
      </c>
      <c r="B298">
        <v>754</v>
      </c>
      <c r="C298">
        <v>1623</v>
      </c>
      <c r="D298">
        <v>805</v>
      </c>
      <c r="E298">
        <v>1628</v>
      </c>
      <c r="F298">
        <v>754</v>
      </c>
      <c r="G298">
        <v>1630</v>
      </c>
      <c r="H298">
        <v>815</v>
      </c>
      <c r="I298">
        <v>1635</v>
      </c>
      <c r="J298">
        <v>805</v>
      </c>
      <c r="K298">
        <v>1632</v>
      </c>
      <c r="L298">
        <v>816</v>
      </c>
      <c r="M298">
        <v>1620</v>
      </c>
      <c r="N298">
        <v>811</v>
      </c>
      <c r="O298">
        <v>1630</v>
      </c>
      <c r="P298">
        <v>759</v>
      </c>
      <c r="Q298">
        <v>1636</v>
      </c>
      <c r="R298">
        <v>751</v>
      </c>
      <c r="S298">
        <v>1629</v>
      </c>
      <c r="T298">
        <v>813</v>
      </c>
      <c r="U298">
        <v>1645</v>
      </c>
      <c r="V298">
        <v>805</v>
      </c>
      <c r="W298">
        <v>1646</v>
      </c>
      <c r="X298">
        <v>810</v>
      </c>
      <c r="Y298">
        <v>1625</v>
      </c>
      <c r="Z298">
        <v>831</v>
      </c>
      <c r="AA298">
        <v>1626</v>
      </c>
      <c r="AB298">
        <v>839</v>
      </c>
      <c r="AC298">
        <v>1618</v>
      </c>
      <c r="AE298">
        <f>HLOOKUP(Calc!$Y$8,look1,Sunrise_set!A298+2)</f>
        <v>839</v>
      </c>
      <c r="AF298">
        <f>HLOOKUP(Calc!$Z$8,look1,Sunrise_set!A298+2)</f>
        <v>1618</v>
      </c>
    </row>
    <row r="299" spans="1:32" x14ac:dyDescent="0.3">
      <c r="A299">
        <v>297</v>
      </c>
      <c r="B299">
        <v>753</v>
      </c>
      <c r="C299">
        <v>1625</v>
      </c>
      <c r="D299">
        <v>803</v>
      </c>
      <c r="E299">
        <v>1629</v>
      </c>
      <c r="F299">
        <v>753</v>
      </c>
      <c r="G299">
        <v>1631</v>
      </c>
      <c r="H299">
        <v>814</v>
      </c>
      <c r="I299">
        <v>1637</v>
      </c>
      <c r="J299">
        <v>804</v>
      </c>
      <c r="K299">
        <v>1634</v>
      </c>
      <c r="L299">
        <v>814</v>
      </c>
      <c r="M299">
        <v>1622</v>
      </c>
      <c r="N299">
        <v>810</v>
      </c>
      <c r="O299">
        <v>1631</v>
      </c>
      <c r="P299">
        <v>757</v>
      </c>
      <c r="Q299">
        <v>1638</v>
      </c>
      <c r="R299">
        <v>750</v>
      </c>
      <c r="S299">
        <v>1631</v>
      </c>
      <c r="T299">
        <v>811</v>
      </c>
      <c r="U299">
        <v>1647</v>
      </c>
      <c r="V299">
        <v>804</v>
      </c>
      <c r="W299">
        <v>1648</v>
      </c>
      <c r="X299">
        <v>809</v>
      </c>
      <c r="Y299">
        <v>1627</v>
      </c>
      <c r="Z299">
        <v>829</v>
      </c>
      <c r="AA299">
        <v>1628</v>
      </c>
      <c r="AB299">
        <v>838</v>
      </c>
      <c r="AC299">
        <v>1620</v>
      </c>
      <c r="AE299">
        <f>HLOOKUP(Calc!$Y$8,look1,Sunrise_set!A299+2)</f>
        <v>838</v>
      </c>
      <c r="AF299">
        <f>HLOOKUP(Calc!$Z$8,look1,Sunrise_set!A299+2)</f>
        <v>1620</v>
      </c>
    </row>
    <row r="300" spans="1:32" x14ac:dyDescent="0.3">
      <c r="A300">
        <v>298</v>
      </c>
      <c r="B300">
        <v>752</v>
      </c>
      <c r="C300">
        <v>1627</v>
      </c>
      <c r="D300">
        <v>802</v>
      </c>
      <c r="E300">
        <v>1631</v>
      </c>
      <c r="F300">
        <v>752</v>
      </c>
      <c r="G300">
        <v>1633</v>
      </c>
      <c r="H300">
        <v>813</v>
      </c>
      <c r="I300">
        <v>1639</v>
      </c>
      <c r="J300">
        <v>803</v>
      </c>
      <c r="K300">
        <v>1636</v>
      </c>
      <c r="L300">
        <v>813</v>
      </c>
      <c r="M300">
        <v>1624</v>
      </c>
      <c r="N300">
        <v>809</v>
      </c>
      <c r="O300">
        <v>1633</v>
      </c>
      <c r="P300">
        <v>756</v>
      </c>
      <c r="Q300">
        <v>1639</v>
      </c>
      <c r="R300">
        <v>749</v>
      </c>
      <c r="S300">
        <v>1633</v>
      </c>
      <c r="T300">
        <v>810</v>
      </c>
      <c r="U300">
        <v>1648</v>
      </c>
      <c r="V300">
        <v>803</v>
      </c>
      <c r="W300">
        <v>1650</v>
      </c>
      <c r="X300">
        <v>807</v>
      </c>
      <c r="Y300">
        <v>1629</v>
      </c>
      <c r="Z300">
        <v>828</v>
      </c>
      <c r="AA300">
        <v>1630</v>
      </c>
      <c r="AB300">
        <v>836</v>
      </c>
      <c r="AC300">
        <v>1622</v>
      </c>
      <c r="AE300">
        <f>HLOOKUP(Calc!$Y$8,look1,Sunrise_set!A300+2)</f>
        <v>836</v>
      </c>
      <c r="AF300">
        <f>HLOOKUP(Calc!$Z$8,look1,Sunrise_set!A300+2)</f>
        <v>1622</v>
      </c>
    </row>
    <row r="301" spans="1:32" x14ac:dyDescent="0.3">
      <c r="A301">
        <v>299</v>
      </c>
      <c r="B301">
        <v>750</v>
      </c>
      <c r="C301">
        <v>1628</v>
      </c>
      <c r="D301">
        <v>801</v>
      </c>
      <c r="E301">
        <v>1633</v>
      </c>
      <c r="F301">
        <v>751</v>
      </c>
      <c r="G301">
        <v>1635</v>
      </c>
      <c r="H301">
        <v>812</v>
      </c>
      <c r="I301">
        <v>1641</v>
      </c>
      <c r="J301">
        <v>802</v>
      </c>
      <c r="K301">
        <v>1638</v>
      </c>
      <c r="L301">
        <v>811</v>
      </c>
      <c r="M301">
        <v>1626</v>
      </c>
      <c r="N301">
        <v>807</v>
      </c>
      <c r="O301">
        <v>1635</v>
      </c>
      <c r="P301">
        <v>755</v>
      </c>
      <c r="Q301">
        <v>1641</v>
      </c>
      <c r="R301">
        <v>748</v>
      </c>
      <c r="S301">
        <v>1635</v>
      </c>
      <c r="T301">
        <v>809</v>
      </c>
      <c r="U301">
        <v>1650</v>
      </c>
      <c r="V301">
        <v>801</v>
      </c>
      <c r="W301">
        <v>1651</v>
      </c>
      <c r="X301">
        <v>806</v>
      </c>
      <c r="Y301">
        <v>1631</v>
      </c>
      <c r="Z301">
        <v>826</v>
      </c>
      <c r="AA301">
        <v>1632</v>
      </c>
      <c r="AB301">
        <v>834</v>
      </c>
      <c r="AC301">
        <v>1624</v>
      </c>
      <c r="AE301">
        <f>HLOOKUP(Calc!$Y$8,look1,Sunrise_set!A301+2)</f>
        <v>834</v>
      </c>
      <c r="AF301">
        <f>HLOOKUP(Calc!$Z$8,look1,Sunrise_set!A301+2)</f>
        <v>1624</v>
      </c>
    </row>
    <row r="302" spans="1:32" x14ac:dyDescent="0.3">
      <c r="A302">
        <v>300</v>
      </c>
      <c r="B302">
        <v>749</v>
      </c>
      <c r="C302">
        <v>1630</v>
      </c>
      <c r="D302">
        <v>800</v>
      </c>
      <c r="E302">
        <v>1635</v>
      </c>
      <c r="F302">
        <v>750</v>
      </c>
      <c r="G302">
        <v>1637</v>
      </c>
      <c r="H302">
        <v>810</v>
      </c>
      <c r="I302">
        <v>1643</v>
      </c>
      <c r="J302">
        <v>800</v>
      </c>
      <c r="K302">
        <v>1639</v>
      </c>
      <c r="L302">
        <v>810</v>
      </c>
      <c r="M302">
        <v>1628</v>
      </c>
      <c r="N302">
        <v>806</v>
      </c>
      <c r="O302">
        <v>1637</v>
      </c>
      <c r="P302">
        <v>754</v>
      </c>
      <c r="Q302">
        <v>1643</v>
      </c>
      <c r="R302">
        <v>747</v>
      </c>
      <c r="S302">
        <v>1636</v>
      </c>
      <c r="T302">
        <v>808</v>
      </c>
      <c r="U302">
        <v>1652</v>
      </c>
      <c r="V302">
        <v>800</v>
      </c>
      <c r="W302">
        <v>1653</v>
      </c>
      <c r="X302">
        <v>805</v>
      </c>
      <c r="Y302">
        <v>1633</v>
      </c>
      <c r="Z302">
        <v>825</v>
      </c>
      <c r="AA302">
        <v>1634</v>
      </c>
      <c r="AB302">
        <v>833</v>
      </c>
      <c r="AC302">
        <v>1626</v>
      </c>
      <c r="AE302">
        <f>HLOOKUP(Calc!$Y$8,look1,Sunrise_set!A302+2)</f>
        <v>833</v>
      </c>
      <c r="AF302">
        <f>HLOOKUP(Calc!$Z$8,look1,Sunrise_set!A302+2)</f>
        <v>1626</v>
      </c>
    </row>
    <row r="303" spans="1:32" x14ac:dyDescent="0.3">
      <c r="A303">
        <v>301</v>
      </c>
      <c r="B303">
        <v>748</v>
      </c>
      <c r="C303">
        <v>1632</v>
      </c>
      <c r="D303">
        <v>758</v>
      </c>
      <c r="E303">
        <v>1637</v>
      </c>
      <c r="F303">
        <v>748</v>
      </c>
      <c r="G303">
        <v>1638</v>
      </c>
      <c r="H303">
        <v>809</v>
      </c>
      <c r="I303">
        <v>1645</v>
      </c>
      <c r="J303">
        <v>759</v>
      </c>
      <c r="K303">
        <v>1641</v>
      </c>
      <c r="L303">
        <v>808</v>
      </c>
      <c r="M303">
        <v>1630</v>
      </c>
      <c r="N303">
        <v>805</v>
      </c>
      <c r="O303">
        <v>1639</v>
      </c>
      <c r="P303">
        <v>753</v>
      </c>
      <c r="Q303">
        <v>1645</v>
      </c>
      <c r="R303">
        <v>745</v>
      </c>
      <c r="S303">
        <v>1638</v>
      </c>
      <c r="T303">
        <v>806</v>
      </c>
      <c r="U303">
        <v>1654</v>
      </c>
      <c r="V303">
        <v>759</v>
      </c>
      <c r="W303">
        <v>1655</v>
      </c>
      <c r="X303">
        <v>803</v>
      </c>
      <c r="Y303">
        <v>1635</v>
      </c>
      <c r="Z303">
        <v>823</v>
      </c>
      <c r="AA303">
        <v>1636</v>
      </c>
      <c r="AB303">
        <v>831</v>
      </c>
      <c r="AC303">
        <v>1629</v>
      </c>
      <c r="AE303">
        <f>HLOOKUP(Calc!$Y$8,look1,Sunrise_set!A303+2)</f>
        <v>831</v>
      </c>
      <c r="AF303">
        <f>HLOOKUP(Calc!$Z$8,look1,Sunrise_set!A303+2)</f>
        <v>1629</v>
      </c>
    </row>
    <row r="304" spans="1:32" x14ac:dyDescent="0.3">
      <c r="A304">
        <v>302</v>
      </c>
      <c r="B304">
        <v>746</v>
      </c>
      <c r="C304">
        <v>1634</v>
      </c>
      <c r="D304">
        <v>757</v>
      </c>
      <c r="E304">
        <v>1639</v>
      </c>
      <c r="F304">
        <v>747</v>
      </c>
      <c r="G304">
        <v>1640</v>
      </c>
      <c r="H304">
        <v>807</v>
      </c>
      <c r="I304">
        <v>1646</v>
      </c>
      <c r="J304">
        <v>758</v>
      </c>
      <c r="K304">
        <v>1643</v>
      </c>
      <c r="L304">
        <v>807</v>
      </c>
      <c r="M304">
        <v>1632</v>
      </c>
      <c r="N304">
        <v>803</v>
      </c>
      <c r="O304">
        <v>1641</v>
      </c>
      <c r="P304">
        <v>751</v>
      </c>
      <c r="Q304">
        <v>1646</v>
      </c>
      <c r="R304">
        <v>744</v>
      </c>
      <c r="S304">
        <v>1640</v>
      </c>
      <c r="T304">
        <v>805</v>
      </c>
      <c r="U304">
        <v>1655</v>
      </c>
      <c r="V304">
        <v>758</v>
      </c>
      <c r="W304">
        <v>1656</v>
      </c>
      <c r="X304">
        <v>802</v>
      </c>
      <c r="Y304">
        <v>1637</v>
      </c>
      <c r="Z304">
        <v>821</v>
      </c>
      <c r="AA304">
        <v>1639</v>
      </c>
      <c r="AB304">
        <v>829</v>
      </c>
      <c r="AC304">
        <v>1631</v>
      </c>
      <c r="AE304">
        <f>HLOOKUP(Calc!$Y$8,look1,Sunrise_set!A304+2)</f>
        <v>829</v>
      </c>
      <c r="AF304">
        <f>HLOOKUP(Calc!$Z$8,look1,Sunrise_set!A304+2)</f>
        <v>1631</v>
      </c>
    </row>
    <row r="305" spans="1:32" x14ac:dyDescent="0.3">
      <c r="A305">
        <v>303</v>
      </c>
      <c r="B305">
        <v>745</v>
      </c>
      <c r="C305">
        <v>1636</v>
      </c>
      <c r="D305">
        <v>755</v>
      </c>
      <c r="E305">
        <v>1640</v>
      </c>
      <c r="F305">
        <v>746</v>
      </c>
      <c r="G305">
        <v>1642</v>
      </c>
      <c r="H305">
        <v>806</v>
      </c>
      <c r="I305">
        <v>1648</v>
      </c>
      <c r="J305">
        <v>756</v>
      </c>
      <c r="K305">
        <v>1645</v>
      </c>
      <c r="L305">
        <v>805</v>
      </c>
      <c r="M305">
        <v>1634</v>
      </c>
      <c r="N305">
        <v>802</v>
      </c>
      <c r="O305">
        <v>1643</v>
      </c>
      <c r="P305">
        <v>750</v>
      </c>
      <c r="Q305">
        <v>1648</v>
      </c>
      <c r="R305">
        <v>743</v>
      </c>
      <c r="S305">
        <v>1641</v>
      </c>
      <c r="T305">
        <v>804</v>
      </c>
      <c r="U305">
        <v>1657</v>
      </c>
      <c r="V305">
        <v>756</v>
      </c>
      <c r="W305">
        <v>1658</v>
      </c>
      <c r="X305">
        <v>800</v>
      </c>
      <c r="Y305">
        <v>1639</v>
      </c>
      <c r="Z305">
        <v>820</v>
      </c>
      <c r="AA305">
        <v>1641</v>
      </c>
      <c r="AB305">
        <v>827</v>
      </c>
      <c r="AC305">
        <v>1633</v>
      </c>
      <c r="AE305">
        <f>HLOOKUP(Calc!$Y$8,look1,Sunrise_set!A305+2)</f>
        <v>827</v>
      </c>
      <c r="AF305">
        <f>HLOOKUP(Calc!$Z$8,look1,Sunrise_set!A305+2)</f>
        <v>1633</v>
      </c>
    </row>
    <row r="306" spans="1:32" x14ac:dyDescent="0.3">
      <c r="A306">
        <v>304</v>
      </c>
      <c r="B306">
        <v>744</v>
      </c>
      <c r="C306">
        <v>1637</v>
      </c>
      <c r="D306">
        <v>754</v>
      </c>
      <c r="E306">
        <v>1642</v>
      </c>
      <c r="F306">
        <v>744</v>
      </c>
      <c r="G306">
        <v>1644</v>
      </c>
      <c r="H306">
        <v>804</v>
      </c>
      <c r="I306">
        <v>1650</v>
      </c>
      <c r="J306">
        <v>755</v>
      </c>
      <c r="K306">
        <v>1647</v>
      </c>
      <c r="L306">
        <v>803</v>
      </c>
      <c r="M306">
        <v>1636</v>
      </c>
      <c r="N306">
        <v>800</v>
      </c>
      <c r="O306">
        <v>1645</v>
      </c>
      <c r="P306">
        <v>749</v>
      </c>
      <c r="Q306">
        <v>1650</v>
      </c>
      <c r="R306">
        <v>741</v>
      </c>
      <c r="S306">
        <v>1643</v>
      </c>
      <c r="T306">
        <v>802</v>
      </c>
      <c r="U306">
        <v>1659</v>
      </c>
      <c r="V306">
        <v>755</v>
      </c>
      <c r="W306">
        <v>1700</v>
      </c>
      <c r="X306">
        <v>759</v>
      </c>
      <c r="Y306">
        <v>1641</v>
      </c>
      <c r="Z306">
        <v>818</v>
      </c>
      <c r="AA306">
        <v>1643</v>
      </c>
      <c r="AB306">
        <v>825</v>
      </c>
      <c r="AC306">
        <v>1635</v>
      </c>
      <c r="AE306">
        <f>HLOOKUP(Calc!$Y$8,look1,Sunrise_set!A306+2)</f>
        <v>825</v>
      </c>
      <c r="AF306">
        <f>HLOOKUP(Calc!$Z$8,look1,Sunrise_set!A306+2)</f>
        <v>1635</v>
      </c>
    </row>
    <row r="307" spans="1:32" x14ac:dyDescent="0.3">
      <c r="A307">
        <v>305</v>
      </c>
      <c r="B307">
        <v>742</v>
      </c>
      <c r="C307">
        <v>1639</v>
      </c>
      <c r="D307">
        <v>752</v>
      </c>
      <c r="E307">
        <v>1644</v>
      </c>
      <c r="F307">
        <v>743</v>
      </c>
      <c r="G307">
        <v>1645</v>
      </c>
      <c r="H307">
        <v>803</v>
      </c>
      <c r="I307">
        <v>1652</v>
      </c>
      <c r="J307">
        <v>753</v>
      </c>
      <c r="K307">
        <v>1649</v>
      </c>
      <c r="L307">
        <v>802</v>
      </c>
      <c r="M307">
        <v>1638</v>
      </c>
      <c r="N307">
        <v>759</v>
      </c>
      <c r="O307">
        <v>1647</v>
      </c>
      <c r="P307">
        <v>747</v>
      </c>
      <c r="Q307">
        <v>1652</v>
      </c>
      <c r="R307">
        <v>740</v>
      </c>
      <c r="S307">
        <v>1645</v>
      </c>
      <c r="T307">
        <v>801</v>
      </c>
      <c r="U307">
        <v>1701</v>
      </c>
      <c r="V307">
        <v>754</v>
      </c>
      <c r="W307">
        <v>1701</v>
      </c>
      <c r="X307">
        <v>757</v>
      </c>
      <c r="Y307">
        <v>1643</v>
      </c>
      <c r="Z307">
        <v>816</v>
      </c>
      <c r="AA307">
        <v>1645</v>
      </c>
      <c r="AB307">
        <v>823</v>
      </c>
      <c r="AC307">
        <v>1638</v>
      </c>
      <c r="AE307">
        <f>HLOOKUP(Calc!$Y$8,look1,Sunrise_set!A307+2)</f>
        <v>823</v>
      </c>
      <c r="AF307">
        <f>HLOOKUP(Calc!$Z$8,look1,Sunrise_set!A307+2)</f>
        <v>1638</v>
      </c>
    </row>
    <row r="308" spans="1:32" x14ac:dyDescent="0.3">
      <c r="A308">
        <v>306</v>
      </c>
      <c r="B308">
        <v>741</v>
      </c>
      <c r="C308">
        <v>1641</v>
      </c>
      <c r="D308">
        <v>751</v>
      </c>
      <c r="E308">
        <v>1646</v>
      </c>
      <c r="F308">
        <v>742</v>
      </c>
      <c r="G308">
        <v>1647</v>
      </c>
      <c r="H308">
        <v>801</v>
      </c>
      <c r="I308">
        <v>1654</v>
      </c>
      <c r="J308">
        <v>752</v>
      </c>
      <c r="K308">
        <v>1650</v>
      </c>
      <c r="L308">
        <v>800</v>
      </c>
      <c r="M308">
        <v>1640</v>
      </c>
      <c r="N308">
        <v>757</v>
      </c>
      <c r="O308">
        <v>1649</v>
      </c>
      <c r="P308">
        <v>746</v>
      </c>
      <c r="Q308">
        <v>1653</v>
      </c>
      <c r="R308">
        <v>739</v>
      </c>
      <c r="S308">
        <v>1647</v>
      </c>
      <c r="T308">
        <v>759</v>
      </c>
      <c r="U308">
        <v>1703</v>
      </c>
      <c r="V308">
        <v>752</v>
      </c>
      <c r="W308">
        <v>1703</v>
      </c>
      <c r="X308">
        <v>755</v>
      </c>
      <c r="Y308">
        <v>1645</v>
      </c>
      <c r="Z308">
        <v>814</v>
      </c>
      <c r="AA308">
        <v>1647</v>
      </c>
      <c r="AB308">
        <v>821</v>
      </c>
      <c r="AC308">
        <v>1640</v>
      </c>
      <c r="AE308">
        <f>HLOOKUP(Calc!$Y$8,look1,Sunrise_set!A308+2)</f>
        <v>821</v>
      </c>
      <c r="AF308">
        <f>HLOOKUP(Calc!$Z$8,look1,Sunrise_set!A308+2)</f>
        <v>1640</v>
      </c>
    </row>
    <row r="309" spans="1:32" x14ac:dyDescent="0.3">
      <c r="A309">
        <v>307</v>
      </c>
      <c r="B309">
        <v>739</v>
      </c>
      <c r="C309">
        <v>1643</v>
      </c>
      <c r="D309">
        <v>749</v>
      </c>
      <c r="E309">
        <v>1648</v>
      </c>
      <c r="F309">
        <v>740</v>
      </c>
      <c r="G309">
        <v>1649</v>
      </c>
      <c r="H309">
        <v>800</v>
      </c>
      <c r="I309">
        <v>1656</v>
      </c>
      <c r="J309">
        <v>750</v>
      </c>
      <c r="K309">
        <v>1652</v>
      </c>
      <c r="L309">
        <v>758</v>
      </c>
      <c r="M309">
        <v>1642</v>
      </c>
      <c r="N309">
        <v>755</v>
      </c>
      <c r="O309">
        <v>1650</v>
      </c>
      <c r="P309">
        <v>744</v>
      </c>
      <c r="Q309">
        <v>1655</v>
      </c>
      <c r="R309">
        <v>737</v>
      </c>
      <c r="S309">
        <v>1649</v>
      </c>
      <c r="T309">
        <v>758</v>
      </c>
      <c r="U309">
        <v>1704</v>
      </c>
      <c r="V309">
        <v>751</v>
      </c>
      <c r="W309">
        <v>1705</v>
      </c>
      <c r="X309">
        <v>754</v>
      </c>
      <c r="Y309">
        <v>1647</v>
      </c>
      <c r="Z309">
        <v>812</v>
      </c>
      <c r="AA309">
        <v>1649</v>
      </c>
      <c r="AB309">
        <v>819</v>
      </c>
      <c r="AC309">
        <v>1642</v>
      </c>
      <c r="AE309">
        <f>HLOOKUP(Calc!$Y$8,look1,Sunrise_set!A309+2)</f>
        <v>819</v>
      </c>
      <c r="AF309">
        <f>HLOOKUP(Calc!$Z$8,look1,Sunrise_set!A309+2)</f>
        <v>1642</v>
      </c>
    </row>
    <row r="310" spans="1:32" x14ac:dyDescent="0.3">
      <c r="A310">
        <v>308</v>
      </c>
      <c r="B310">
        <v>737</v>
      </c>
      <c r="C310">
        <v>1645</v>
      </c>
      <c r="D310">
        <v>747</v>
      </c>
      <c r="E310">
        <v>1650</v>
      </c>
      <c r="F310">
        <v>738</v>
      </c>
      <c r="G310">
        <v>1651</v>
      </c>
      <c r="H310">
        <v>758</v>
      </c>
      <c r="I310">
        <v>1658</v>
      </c>
      <c r="J310">
        <v>748</v>
      </c>
      <c r="K310">
        <v>1654</v>
      </c>
      <c r="L310">
        <v>756</v>
      </c>
      <c r="M310">
        <v>1644</v>
      </c>
      <c r="N310">
        <v>754</v>
      </c>
      <c r="O310">
        <v>1652</v>
      </c>
      <c r="P310">
        <v>743</v>
      </c>
      <c r="Q310">
        <v>1657</v>
      </c>
      <c r="R310">
        <v>736</v>
      </c>
      <c r="S310">
        <v>1650</v>
      </c>
      <c r="T310">
        <v>756</v>
      </c>
      <c r="U310">
        <v>1706</v>
      </c>
      <c r="V310">
        <v>749</v>
      </c>
      <c r="W310">
        <v>1707</v>
      </c>
      <c r="X310">
        <v>752</v>
      </c>
      <c r="Y310">
        <v>1649</v>
      </c>
      <c r="Z310">
        <v>811</v>
      </c>
      <c r="AA310">
        <v>1651</v>
      </c>
      <c r="AB310">
        <v>817</v>
      </c>
      <c r="AC310">
        <v>1645</v>
      </c>
      <c r="AE310">
        <f>HLOOKUP(Calc!$Y$8,look1,Sunrise_set!A310+2)</f>
        <v>817</v>
      </c>
      <c r="AF310">
        <f>HLOOKUP(Calc!$Z$8,look1,Sunrise_set!A310+2)</f>
        <v>1645</v>
      </c>
    </row>
    <row r="311" spans="1:32" x14ac:dyDescent="0.3">
      <c r="A311">
        <v>309</v>
      </c>
      <c r="B311">
        <v>736</v>
      </c>
      <c r="C311">
        <v>1647</v>
      </c>
      <c r="D311">
        <v>746</v>
      </c>
      <c r="E311">
        <v>1652</v>
      </c>
      <c r="F311">
        <v>737</v>
      </c>
      <c r="G311">
        <v>1653</v>
      </c>
      <c r="H311">
        <v>756</v>
      </c>
      <c r="I311">
        <v>1700</v>
      </c>
      <c r="J311">
        <v>747</v>
      </c>
      <c r="K311">
        <v>1656</v>
      </c>
      <c r="L311">
        <v>755</v>
      </c>
      <c r="M311">
        <v>1646</v>
      </c>
      <c r="N311">
        <v>752</v>
      </c>
      <c r="O311">
        <v>1654</v>
      </c>
      <c r="P311">
        <v>741</v>
      </c>
      <c r="Q311">
        <v>1659</v>
      </c>
      <c r="R311">
        <v>734</v>
      </c>
      <c r="S311">
        <v>1652</v>
      </c>
      <c r="T311">
        <v>755</v>
      </c>
      <c r="U311">
        <v>1708</v>
      </c>
      <c r="V311">
        <v>748</v>
      </c>
      <c r="W311">
        <v>1708</v>
      </c>
      <c r="X311">
        <v>750</v>
      </c>
      <c r="Y311">
        <v>1651</v>
      </c>
      <c r="Z311">
        <v>809</v>
      </c>
      <c r="AA311">
        <v>1654</v>
      </c>
      <c r="AB311">
        <v>815</v>
      </c>
      <c r="AC311">
        <v>1647</v>
      </c>
      <c r="AE311">
        <f>HLOOKUP(Calc!$Y$8,look1,Sunrise_set!A311+2)</f>
        <v>815</v>
      </c>
      <c r="AF311">
        <f>HLOOKUP(Calc!$Z$8,look1,Sunrise_set!A311+2)</f>
        <v>1647</v>
      </c>
    </row>
    <row r="312" spans="1:32" x14ac:dyDescent="0.3">
      <c r="A312">
        <v>310</v>
      </c>
      <c r="B312">
        <v>734</v>
      </c>
      <c r="C312">
        <v>1649</v>
      </c>
      <c r="D312">
        <v>744</v>
      </c>
      <c r="E312">
        <v>1654</v>
      </c>
      <c r="F312">
        <v>735</v>
      </c>
      <c r="G312">
        <v>1655</v>
      </c>
      <c r="H312">
        <v>754</v>
      </c>
      <c r="I312">
        <v>1702</v>
      </c>
      <c r="J312">
        <v>745</v>
      </c>
      <c r="K312">
        <v>1658</v>
      </c>
      <c r="L312">
        <v>753</v>
      </c>
      <c r="M312">
        <v>1648</v>
      </c>
      <c r="N312">
        <v>750</v>
      </c>
      <c r="O312">
        <v>1656</v>
      </c>
      <c r="P312">
        <v>740</v>
      </c>
      <c r="Q312">
        <v>1701</v>
      </c>
      <c r="R312">
        <v>732</v>
      </c>
      <c r="S312">
        <v>1654</v>
      </c>
      <c r="T312">
        <v>753</v>
      </c>
      <c r="U312">
        <v>1710</v>
      </c>
      <c r="V312">
        <v>746</v>
      </c>
      <c r="W312">
        <v>1710</v>
      </c>
      <c r="X312">
        <v>749</v>
      </c>
      <c r="Y312">
        <v>1653</v>
      </c>
      <c r="Z312">
        <v>807</v>
      </c>
      <c r="AA312">
        <v>1656</v>
      </c>
      <c r="AB312">
        <v>813</v>
      </c>
      <c r="AC312">
        <v>1649</v>
      </c>
      <c r="AE312">
        <f>HLOOKUP(Calc!$Y$8,look1,Sunrise_set!A312+2)</f>
        <v>813</v>
      </c>
      <c r="AF312">
        <f>HLOOKUP(Calc!$Z$8,look1,Sunrise_set!A312+2)</f>
        <v>1649</v>
      </c>
    </row>
    <row r="313" spans="1:32" x14ac:dyDescent="0.3">
      <c r="A313">
        <v>311</v>
      </c>
      <c r="B313">
        <v>732</v>
      </c>
      <c r="C313">
        <v>1650</v>
      </c>
      <c r="D313">
        <v>742</v>
      </c>
      <c r="E313">
        <v>1656</v>
      </c>
      <c r="F313">
        <v>734</v>
      </c>
      <c r="G313">
        <v>1656</v>
      </c>
      <c r="H313">
        <v>753</v>
      </c>
      <c r="I313">
        <v>1704</v>
      </c>
      <c r="J313">
        <v>743</v>
      </c>
      <c r="K313">
        <v>1700</v>
      </c>
      <c r="L313">
        <v>751</v>
      </c>
      <c r="M313">
        <v>1651</v>
      </c>
      <c r="N313">
        <v>748</v>
      </c>
      <c r="O313">
        <v>1658</v>
      </c>
      <c r="P313">
        <v>738</v>
      </c>
      <c r="Q313">
        <v>1702</v>
      </c>
      <c r="R313">
        <v>731</v>
      </c>
      <c r="S313">
        <v>1656</v>
      </c>
      <c r="T313">
        <v>751</v>
      </c>
      <c r="U313">
        <v>1712</v>
      </c>
      <c r="V313">
        <v>745</v>
      </c>
      <c r="W313">
        <v>1712</v>
      </c>
      <c r="X313">
        <v>747</v>
      </c>
      <c r="Y313">
        <v>1655</v>
      </c>
      <c r="Z313">
        <v>805</v>
      </c>
      <c r="AA313">
        <v>1658</v>
      </c>
      <c r="AB313">
        <v>811</v>
      </c>
      <c r="AC313">
        <v>1652</v>
      </c>
      <c r="AE313">
        <f>HLOOKUP(Calc!$Y$8,look1,Sunrise_set!A313+2)</f>
        <v>811</v>
      </c>
      <c r="AF313">
        <f>HLOOKUP(Calc!$Z$8,look1,Sunrise_set!A313+2)</f>
        <v>1652</v>
      </c>
    </row>
    <row r="314" spans="1:32" x14ac:dyDescent="0.3">
      <c r="A314">
        <v>312</v>
      </c>
      <c r="B314">
        <v>731</v>
      </c>
      <c r="C314">
        <v>1652</v>
      </c>
      <c r="D314">
        <v>741</v>
      </c>
      <c r="E314">
        <v>1658</v>
      </c>
      <c r="F314">
        <v>732</v>
      </c>
      <c r="G314">
        <v>1658</v>
      </c>
      <c r="H314">
        <v>751</v>
      </c>
      <c r="I314">
        <v>1706</v>
      </c>
      <c r="J314">
        <v>742</v>
      </c>
      <c r="K314">
        <v>1702</v>
      </c>
      <c r="L314">
        <v>749</v>
      </c>
      <c r="M314">
        <v>1653</v>
      </c>
      <c r="N314">
        <v>747</v>
      </c>
      <c r="O314">
        <v>1700</v>
      </c>
      <c r="P314">
        <v>736</v>
      </c>
      <c r="Q314">
        <v>1704</v>
      </c>
      <c r="R314">
        <v>729</v>
      </c>
      <c r="S314">
        <v>1657</v>
      </c>
      <c r="T314">
        <v>750</v>
      </c>
      <c r="U314">
        <v>1714</v>
      </c>
      <c r="V314">
        <v>743</v>
      </c>
      <c r="W314">
        <v>1714</v>
      </c>
      <c r="X314">
        <v>745</v>
      </c>
      <c r="Y314">
        <v>1657</v>
      </c>
      <c r="Z314">
        <v>803</v>
      </c>
      <c r="AA314">
        <v>1700</v>
      </c>
      <c r="AB314">
        <v>809</v>
      </c>
      <c r="AC314">
        <v>1654</v>
      </c>
      <c r="AE314">
        <f>HLOOKUP(Calc!$Y$8,look1,Sunrise_set!A314+2)</f>
        <v>809</v>
      </c>
      <c r="AF314">
        <f>HLOOKUP(Calc!$Z$8,look1,Sunrise_set!A314+2)</f>
        <v>1654</v>
      </c>
    </row>
    <row r="315" spans="1:32" x14ac:dyDescent="0.3">
      <c r="A315">
        <v>313</v>
      </c>
      <c r="B315">
        <v>729</v>
      </c>
      <c r="C315">
        <v>1654</v>
      </c>
      <c r="D315">
        <v>739</v>
      </c>
      <c r="E315">
        <v>1700</v>
      </c>
      <c r="F315">
        <v>730</v>
      </c>
      <c r="G315">
        <v>1700</v>
      </c>
      <c r="H315">
        <v>749</v>
      </c>
      <c r="I315">
        <v>1708</v>
      </c>
      <c r="J315">
        <v>740</v>
      </c>
      <c r="K315">
        <v>1704</v>
      </c>
      <c r="L315">
        <v>747</v>
      </c>
      <c r="M315">
        <v>1655</v>
      </c>
      <c r="N315">
        <v>745</v>
      </c>
      <c r="O315">
        <v>1702</v>
      </c>
      <c r="P315">
        <v>735</v>
      </c>
      <c r="Q315">
        <v>1706</v>
      </c>
      <c r="R315">
        <v>728</v>
      </c>
      <c r="S315">
        <v>1659</v>
      </c>
      <c r="T315">
        <v>748</v>
      </c>
      <c r="U315">
        <v>1716</v>
      </c>
      <c r="V315">
        <v>742</v>
      </c>
      <c r="W315">
        <v>1716</v>
      </c>
      <c r="X315">
        <v>743</v>
      </c>
      <c r="Y315">
        <v>1659</v>
      </c>
      <c r="Z315">
        <v>801</v>
      </c>
      <c r="AA315">
        <v>1702</v>
      </c>
      <c r="AB315">
        <v>807</v>
      </c>
      <c r="AC315">
        <v>1656</v>
      </c>
      <c r="AE315">
        <f>HLOOKUP(Calc!$Y$8,look1,Sunrise_set!A315+2)</f>
        <v>807</v>
      </c>
      <c r="AF315">
        <f>HLOOKUP(Calc!$Z$8,look1,Sunrise_set!A315+2)</f>
        <v>1656</v>
      </c>
    </row>
    <row r="316" spans="1:32" x14ac:dyDescent="0.3">
      <c r="A316">
        <v>314</v>
      </c>
      <c r="B316">
        <v>727</v>
      </c>
      <c r="C316">
        <v>1656</v>
      </c>
      <c r="D316">
        <v>737</v>
      </c>
      <c r="E316">
        <v>1702</v>
      </c>
      <c r="F316">
        <v>729</v>
      </c>
      <c r="G316">
        <v>1702</v>
      </c>
      <c r="H316">
        <v>747</v>
      </c>
      <c r="I316">
        <v>1710</v>
      </c>
      <c r="J316">
        <v>738</v>
      </c>
      <c r="K316">
        <v>1706</v>
      </c>
      <c r="L316">
        <v>745</v>
      </c>
      <c r="M316">
        <v>1657</v>
      </c>
      <c r="N316">
        <v>743</v>
      </c>
      <c r="O316">
        <v>1704</v>
      </c>
      <c r="P316">
        <v>733</v>
      </c>
      <c r="Q316">
        <v>1708</v>
      </c>
      <c r="R316">
        <v>726</v>
      </c>
      <c r="S316">
        <v>1701</v>
      </c>
      <c r="T316">
        <v>746</v>
      </c>
      <c r="U316">
        <v>1717</v>
      </c>
      <c r="V316">
        <v>740</v>
      </c>
      <c r="W316">
        <v>1717</v>
      </c>
      <c r="X316">
        <v>741</v>
      </c>
      <c r="Y316">
        <v>1701</v>
      </c>
      <c r="Z316">
        <v>759</v>
      </c>
      <c r="AA316">
        <v>1704</v>
      </c>
      <c r="AB316">
        <v>804</v>
      </c>
      <c r="AC316">
        <v>1659</v>
      </c>
      <c r="AE316">
        <f>HLOOKUP(Calc!$Y$8,look1,Sunrise_set!A316+2)</f>
        <v>804</v>
      </c>
      <c r="AF316">
        <f>HLOOKUP(Calc!$Z$8,look1,Sunrise_set!A316+2)</f>
        <v>1659</v>
      </c>
    </row>
    <row r="317" spans="1:32" x14ac:dyDescent="0.3">
      <c r="A317">
        <v>315</v>
      </c>
      <c r="B317">
        <v>725</v>
      </c>
      <c r="C317">
        <v>1658</v>
      </c>
      <c r="D317">
        <v>735</v>
      </c>
      <c r="E317">
        <v>1704</v>
      </c>
      <c r="F317">
        <v>727</v>
      </c>
      <c r="G317">
        <v>1704</v>
      </c>
      <c r="H317">
        <v>745</v>
      </c>
      <c r="I317">
        <v>1712</v>
      </c>
      <c r="J317">
        <v>736</v>
      </c>
      <c r="K317">
        <v>1707</v>
      </c>
      <c r="L317">
        <v>743</v>
      </c>
      <c r="M317">
        <v>1659</v>
      </c>
      <c r="N317">
        <v>741</v>
      </c>
      <c r="O317">
        <v>1706</v>
      </c>
      <c r="P317">
        <v>731</v>
      </c>
      <c r="Q317">
        <v>1710</v>
      </c>
      <c r="R317">
        <v>724</v>
      </c>
      <c r="S317">
        <v>1703</v>
      </c>
      <c r="T317">
        <v>744</v>
      </c>
      <c r="U317">
        <v>1719</v>
      </c>
      <c r="V317">
        <v>738</v>
      </c>
      <c r="W317">
        <v>1719</v>
      </c>
      <c r="X317">
        <v>739</v>
      </c>
      <c r="Y317">
        <v>1703</v>
      </c>
      <c r="Z317">
        <v>757</v>
      </c>
      <c r="AA317">
        <v>1707</v>
      </c>
      <c r="AB317">
        <v>802</v>
      </c>
      <c r="AC317">
        <v>1701</v>
      </c>
      <c r="AE317">
        <f>HLOOKUP(Calc!$Y$8,look1,Sunrise_set!A317+2)</f>
        <v>802</v>
      </c>
      <c r="AF317">
        <f>HLOOKUP(Calc!$Z$8,look1,Sunrise_set!A317+2)</f>
        <v>1701</v>
      </c>
    </row>
    <row r="318" spans="1:32" x14ac:dyDescent="0.3">
      <c r="A318">
        <v>316</v>
      </c>
      <c r="B318">
        <v>724</v>
      </c>
      <c r="C318">
        <v>1700</v>
      </c>
      <c r="D318">
        <v>733</v>
      </c>
      <c r="E318">
        <v>1705</v>
      </c>
      <c r="F318">
        <v>725</v>
      </c>
      <c r="G318">
        <v>1705</v>
      </c>
      <c r="H318">
        <v>743</v>
      </c>
      <c r="I318">
        <v>1714</v>
      </c>
      <c r="J318">
        <v>734</v>
      </c>
      <c r="K318">
        <v>1709</v>
      </c>
      <c r="L318">
        <v>741</v>
      </c>
      <c r="M318">
        <v>1701</v>
      </c>
      <c r="N318">
        <v>739</v>
      </c>
      <c r="O318">
        <v>1708</v>
      </c>
      <c r="P318">
        <v>730</v>
      </c>
      <c r="Q318">
        <v>1711</v>
      </c>
      <c r="R318">
        <v>722</v>
      </c>
      <c r="S318">
        <v>1705</v>
      </c>
      <c r="T318">
        <v>743</v>
      </c>
      <c r="U318">
        <v>1721</v>
      </c>
      <c r="V318">
        <v>736</v>
      </c>
      <c r="W318">
        <v>1721</v>
      </c>
      <c r="X318">
        <v>737</v>
      </c>
      <c r="Y318">
        <v>1705</v>
      </c>
      <c r="Z318">
        <v>754</v>
      </c>
      <c r="AA318">
        <v>1709</v>
      </c>
      <c r="AB318">
        <v>800</v>
      </c>
      <c r="AC318">
        <v>1703</v>
      </c>
      <c r="AE318">
        <f>HLOOKUP(Calc!$Y$8,look1,Sunrise_set!A318+2)</f>
        <v>800</v>
      </c>
      <c r="AF318">
        <f>HLOOKUP(Calc!$Z$8,look1,Sunrise_set!A318+2)</f>
        <v>1703</v>
      </c>
    </row>
    <row r="319" spans="1:32" x14ac:dyDescent="0.3">
      <c r="A319">
        <v>317</v>
      </c>
      <c r="B319">
        <v>722</v>
      </c>
      <c r="C319">
        <v>1702</v>
      </c>
      <c r="D319">
        <v>731</v>
      </c>
      <c r="E319">
        <v>1707</v>
      </c>
      <c r="F319">
        <v>723</v>
      </c>
      <c r="G319">
        <v>1707</v>
      </c>
      <c r="H319">
        <v>741</v>
      </c>
      <c r="I319">
        <v>1716</v>
      </c>
      <c r="J319">
        <v>733</v>
      </c>
      <c r="K319">
        <v>1711</v>
      </c>
      <c r="L319">
        <v>739</v>
      </c>
      <c r="M319">
        <v>1703</v>
      </c>
      <c r="N319">
        <v>737</v>
      </c>
      <c r="O319">
        <v>1710</v>
      </c>
      <c r="P319">
        <v>728</v>
      </c>
      <c r="Q319">
        <v>1713</v>
      </c>
      <c r="R319">
        <v>721</v>
      </c>
      <c r="S319">
        <v>1706</v>
      </c>
      <c r="T319">
        <v>741</v>
      </c>
      <c r="U319">
        <v>1723</v>
      </c>
      <c r="V319">
        <v>735</v>
      </c>
      <c r="W319">
        <v>1723</v>
      </c>
      <c r="X319">
        <v>735</v>
      </c>
      <c r="Y319">
        <v>1707</v>
      </c>
      <c r="Z319">
        <v>752</v>
      </c>
      <c r="AA319">
        <v>1711</v>
      </c>
      <c r="AB319">
        <v>758</v>
      </c>
      <c r="AC319">
        <v>1706</v>
      </c>
      <c r="AE319">
        <f>HLOOKUP(Calc!$Y$8,look1,Sunrise_set!A319+2)</f>
        <v>758</v>
      </c>
      <c r="AF319">
        <f>HLOOKUP(Calc!$Z$8,look1,Sunrise_set!A319+2)</f>
        <v>1706</v>
      </c>
    </row>
    <row r="320" spans="1:32" x14ac:dyDescent="0.3">
      <c r="A320">
        <v>318</v>
      </c>
      <c r="B320">
        <v>720</v>
      </c>
      <c r="C320">
        <v>1704</v>
      </c>
      <c r="D320">
        <v>729</v>
      </c>
      <c r="E320">
        <v>1709</v>
      </c>
      <c r="F320">
        <v>721</v>
      </c>
      <c r="G320">
        <v>1709</v>
      </c>
      <c r="H320">
        <v>740</v>
      </c>
      <c r="I320">
        <v>1718</v>
      </c>
      <c r="J320">
        <v>731</v>
      </c>
      <c r="K320">
        <v>1713</v>
      </c>
      <c r="L320">
        <v>737</v>
      </c>
      <c r="M320">
        <v>1705</v>
      </c>
      <c r="N320">
        <v>735</v>
      </c>
      <c r="O320">
        <v>1712</v>
      </c>
      <c r="P320">
        <v>726</v>
      </c>
      <c r="Q320">
        <v>1715</v>
      </c>
      <c r="R320">
        <v>719</v>
      </c>
      <c r="S320">
        <v>1708</v>
      </c>
      <c r="T320">
        <v>739</v>
      </c>
      <c r="U320">
        <v>1725</v>
      </c>
      <c r="V320">
        <v>733</v>
      </c>
      <c r="W320">
        <v>1724</v>
      </c>
      <c r="X320">
        <v>733</v>
      </c>
      <c r="Y320">
        <v>1709</v>
      </c>
      <c r="Z320">
        <v>750</v>
      </c>
      <c r="AA320">
        <v>1713</v>
      </c>
      <c r="AB320">
        <v>755</v>
      </c>
      <c r="AC320">
        <v>1708</v>
      </c>
      <c r="AE320">
        <f>HLOOKUP(Calc!$Y$8,look1,Sunrise_set!A320+2)</f>
        <v>755</v>
      </c>
      <c r="AF320">
        <f>HLOOKUP(Calc!$Z$8,look1,Sunrise_set!A320+2)</f>
        <v>1708</v>
      </c>
    </row>
    <row r="321" spans="1:32" x14ac:dyDescent="0.3">
      <c r="A321">
        <v>319</v>
      </c>
      <c r="B321">
        <v>718</v>
      </c>
      <c r="C321">
        <v>1706</v>
      </c>
      <c r="D321">
        <v>727</v>
      </c>
      <c r="E321">
        <v>1711</v>
      </c>
      <c r="F321">
        <v>720</v>
      </c>
      <c r="G321">
        <v>1711</v>
      </c>
      <c r="H321">
        <v>738</v>
      </c>
      <c r="I321">
        <v>1720</v>
      </c>
      <c r="J321">
        <v>729</v>
      </c>
      <c r="K321">
        <v>1715</v>
      </c>
      <c r="L321">
        <v>735</v>
      </c>
      <c r="M321">
        <v>1707</v>
      </c>
      <c r="N321">
        <v>733</v>
      </c>
      <c r="O321">
        <v>1714</v>
      </c>
      <c r="P321">
        <v>724</v>
      </c>
      <c r="Q321">
        <v>1717</v>
      </c>
      <c r="R321">
        <v>717</v>
      </c>
      <c r="S321">
        <v>1710</v>
      </c>
      <c r="T321">
        <v>737</v>
      </c>
      <c r="U321">
        <v>1727</v>
      </c>
      <c r="V321">
        <v>731</v>
      </c>
      <c r="W321">
        <v>1726</v>
      </c>
      <c r="X321">
        <v>731</v>
      </c>
      <c r="Y321">
        <v>1711</v>
      </c>
      <c r="Z321">
        <v>748</v>
      </c>
      <c r="AA321">
        <v>1715</v>
      </c>
      <c r="AB321">
        <v>753</v>
      </c>
      <c r="AC321">
        <v>1710</v>
      </c>
      <c r="AE321">
        <f>HLOOKUP(Calc!$Y$8,look1,Sunrise_set!A321+2)</f>
        <v>753</v>
      </c>
      <c r="AF321">
        <f>HLOOKUP(Calc!$Z$8,look1,Sunrise_set!A321+2)</f>
        <v>1710</v>
      </c>
    </row>
    <row r="322" spans="1:32" x14ac:dyDescent="0.3">
      <c r="A322">
        <v>320</v>
      </c>
      <c r="B322">
        <v>716</v>
      </c>
      <c r="C322">
        <v>1707</v>
      </c>
      <c r="D322">
        <v>725</v>
      </c>
      <c r="E322">
        <v>1713</v>
      </c>
      <c r="F322">
        <v>718</v>
      </c>
      <c r="G322">
        <v>1713</v>
      </c>
      <c r="H322">
        <v>736</v>
      </c>
      <c r="I322">
        <v>1722</v>
      </c>
      <c r="J322">
        <v>727</v>
      </c>
      <c r="K322">
        <v>1717</v>
      </c>
      <c r="L322">
        <v>732</v>
      </c>
      <c r="M322">
        <v>1709</v>
      </c>
      <c r="N322">
        <v>731</v>
      </c>
      <c r="O322">
        <v>1716</v>
      </c>
      <c r="P322">
        <v>722</v>
      </c>
      <c r="Q322">
        <v>1719</v>
      </c>
      <c r="R322">
        <v>715</v>
      </c>
      <c r="S322">
        <v>1712</v>
      </c>
      <c r="T322">
        <v>735</v>
      </c>
      <c r="U322">
        <v>1729</v>
      </c>
      <c r="V322">
        <v>729</v>
      </c>
      <c r="W322">
        <v>1728</v>
      </c>
      <c r="X322">
        <v>729</v>
      </c>
      <c r="Y322">
        <v>1713</v>
      </c>
      <c r="Z322">
        <v>746</v>
      </c>
      <c r="AA322">
        <v>1718</v>
      </c>
      <c r="AB322">
        <v>751</v>
      </c>
      <c r="AC322">
        <v>1713</v>
      </c>
      <c r="AE322">
        <f>HLOOKUP(Calc!$Y$8,look1,Sunrise_set!A322+2)</f>
        <v>751</v>
      </c>
      <c r="AF322">
        <f>HLOOKUP(Calc!$Z$8,look1,Sunrise_set!A322+2)</f>
        <v>1713</v>
      </c>
    </row>
    <row r="323" spans="1:32" x14ac:dyDescent="0.3">
      <c r="A323">
        <v>321</v>
      </c>
      <c r="B323">
        <v>714</v>
      </c>
      <c r="C323">
        <v>1709</v>
      </c>
      <c r="D323">
        <v>723</v>
      </c>
      <c r="E323">
        <v>1715</v>
      </c>
      <c r="F323">
        <v>716</v>
      </c>
      <c r="G323">
        <v>1715</v>
      </c>
      <c r="H323">
        <v>733</v>
      </c>
      <c r="I323">
        <v>1724</v>
      </c>
      <c r="J323">
        <v>725</v>
      </c>
      <c r="K323">
        <v>1719</v>
      </c>
      <c r="L323">
        <v>730</v>
      </c>
      <c r="M323">
        <v>1712</v>
      </c>
      <c r="N323">
        <v>729</v>
      </c>
      <c r="O323">
        <v>1718</v>
      </c>
      <c r="P323">
        <v>720</v>
      </c>
      <c r="Q323">
        <v>1720</v>
      </c>
      <c r="R323">
        <v>713</v>
      </c>
      <c r="S323">
        <v>1714</v>
      </c>
      <c r="T323">
        <v>733</v>
      </c>
      <c r="U323">
        <v>1730</v>
      </c>
      <c r="V323">
        <v>727</v>
      </c>
      <c r="W323">
        <v>1730</v>
      </c>
      <c r="X323">
        <v>727</v>
      </c>
      <c r="Y323">
        <v>1715</v>
      </c>
      <c r="Z323">
        <v>743</v>
      </c>
      <c r="AA323">
        <v>1720</v>
      </c>
      <c r="AB323">
        <v>748</v>
      </c>
      <c r="AC323">
        <v>1715</v>
      </c>
      <c r="AE323">
        <f>HLOOKUP(Calc!$Y$8,look1,Sunrise_set!A323+2)</f>
        <v>748</v>
      </c>
      <c r="AF323">
        <f>HLOOKUP(Calc!$Z$8,look1,Sunrise_set!A323+2)</f>
        <v>1715</v>
      </c>
    </row>
    <row r="324" spans="1:32" x14ac:dyDescent="0.3">
      <c r="A324">
        <v>322</v>
      </c>
      <c r="B324">
        <v>712</v>
      </c>
      <c r="C324">
        <v>1711</v>
      </c>
      <c r="D324">
        <v>721</v>
      </c>
      <c r="E324">
        <v>1717</v>
      </c>
      <c r="F324">
        <v>714</v>
      </c>
      <c r="G324">
        <v>1716</v>
      </c>
      <c r="H324">
        <v>731</v>
      </c>
      <c r="I324">
        <v>1725</v>
      </c>
      <c r="J324">
        <v>723</v>
      </c>
      <c r="K324">
        <v>1721</v>
      </c>
      <c r="L324">
        <v>728</v>
      </c>
      <c r="M324">
        <v>1714</v>
      </c>
      <c r="N324">
        <v>727</v>
      </c>
      <c r="O324">
        <v>1720</v>
      </c>
      <c r="P324">
        <v>719</v>
      </c>
      <c r="Q324">
        <v>1722</v>
      </c>
      <c r="R324">
        <v>711</v>
      </c>
      <c r="S324">
        <v>1715</v>
      </c>
      <c r="T324">
        <v>731</v>
      </c>
      <c r="U324">
        <v>1732</v>
      </c>
      <c r="V324">
        <v>726</v>
      </c>
      <c r="W324">
        <v>1732</v>
      </c>
      <c r="X324">
        <v>725</v>
      </c>
      <c r="Y324">
        <v>1717</v>
      </c>
      <c r="Z324">
        <v>741</v>
      </c>
      <c r="AA324">
        <v>1722</v>
      </c>
      <c r="AB324">
        <v>746</v>
      </c>
      <c r="AC324">
        <v>1717</v>
      </c>
      <c r="AE324">
        <f>HLOOKUP(Calc!$Y$8,look1,Sunrise_set!A324+2)</f>
        <v>746</v>
      </c>
      <c r="AF324">
        <f>HLOOKUP(Calc!$Z$8,look1,Sunrise_set!A324+2)</f>
        <v>1717</v>
      </c>
    </row>
    <row r="325" spans="1:32" x14ac:dyDescent="0.3">
      <c r="A325">
        <v>323</v>
      </c>
      <c r="B325">
        <v>710</v>
      </c>
      <c r="C325">
        <v>1713</v>
      </c>
      <c r="D325">
        <v>719</v>
      </c>
      <c r="E325">
        <v>1719</v>
      </c>
      <c r="F325">
        <v>712</v>
      </c>
      <c r="G325">
        <v>1718</v>
      </c>
      <c r="H325">
        <v>729</v>
      </c>
      <c r="I325">
        <v>1727</v>
      </c>
      <c r="J325">
        <v>721</v>
      </c>
      <c r="K325">
        <v>1723</v>
      </c>
      <c r="L325">
        <v>726</v>
      </c>
      <c r="M325">
        <v>1716</v>
      </c>
      <c r="N325">
        <v>725</v>
      </c>
      <c r="O325">
        <v>1722</v>
      </c>
      <c r="P325">
        <v>717</v>
      </c>
      <c r="Q325">
        <v>1724</v>
      </c>
      <c r="R325">
        <v>709</v>
      </c>
      <c r="S325">
        <v>1717</v>
      </c>
      <c r="T325">
        <v>729</v>
      </c>
      <c r="U325">
        <v>1734</v>
      </c>
      <c r="V325">
        <v>724</v>
      </c>
      <c r="W325">
        <v>1733</v>
      </c>
      <c r="X325">
        <v>723</v>
      </c>
      <c r="Y325">
        <v>1719</v>
      </c>
      <c r="Z325">
        <v>739</v>
      </c>
      <c r="AA325">
        <v>1724</v>
      </c>
      <c r="AB325">
        <v>743</v>
      </c>
      <c r="AC325">
        <v>1720</v>
      </c>
      <c r="AE325">
        <f>HLOOKUP(Calc!$Y$8,look1,Sunrise_set!A325+2)</f>
        <v>743</v>
      </c>
      <c r="AF325">
        <f>HLOOKUP(Calc!$Z$8,look1,Sunrise_set!A325+2)</f>
        <v>1720</v>
      </c>
    </row>
    <row r="326" spans="1:32" x14ac:dyDescent="0.3">
      <c r="A326">
        <v>324</v>
      </c>
      <c r="B326">
        <v>708</v>
      </c>
      <c r="C326">
        <v>1715</v>
      </c>
      <c r="D326">
        <v>717</v>
      </c>
      <c r="E326">
        <v>1721</v>
      </c>
      <c r="F326">
        <v>710</v>
      </c>
      <c r="G326">
        <v>1720</v>
      </c>
      <c r="H326">
        <v>727</v>
      </c>
      <c r="I326">
        <v>1729</v>
      </c>
      <c r="J326">
        <v>719</v>
      </c>
      <c r="K326">
        <v>1725</v>
      </c>
      <c r="L326">
        <v>724</v>
      </c>
      <c r="M326">
        <v>1718</v>
      </c>
      <c r="N326">
        <v>723</v>
      </c>
      <c r="O326">
        <v>1724</v>
      </c>
      <c r="P326">
        <v>715</v>
      </c>
      <c r="Q326">
        <v>1726</v>
      </c>
      <c r="R326">
        <v>708</v>
      </c>
      <c r="S326">
        <v>1719</v>
      </c>
      <c r="T326">
        <v>727</v>
      </c>
      <c r="U326">
        <v>1736</v>
      </c>
      <c r="V326">
        <v>722</v>
      </c>
      <c r="W326">
        <v>1735</v>
      </c>
      <c r="X326">
        <v>721</v>
      </c>
      <c r="Y326">
        <v>1721</v>
      </c>
      <c r="Z326">
        <v>736</v>
      </c>
      <c r="AA326">
        <v>1726</v>
      </c>
      <c r="AB326">
        <v>741</v>
      </c>
      <c r="AC326">
        <v>1722</v>
      </c>
      <c r="AE326">
        <f>HLOOKUP(Calc!$Y$8,look1,Sunrise_set!A326+2)</f>
        <v>741</v>
      </c>
      <c r="AF326">
        <f>HLOOKUP(Calc!$Z$8,look1,Sunrise_set!A326+2)</f>
        <v>1722</v>
      </c>
    </row>
    <row r="327" spans="1:32" x14ac:dyDescent="0.3">
      <c r="A327">
        <v>325</v>
      </c>
      <c r="B327">
        <v>706</v>
      </c>
      <c r="C327">
        <v>1717</v>
      </c>
      <c r="D327">
        <v>715</v>
      </c>
      <c r="E327">
        <v>1723</v>
      </c>
      <c r="F327">
        <v>708</v>
      </c>
      <c r="G327">
        <v>1722</v>
      </c>
      <c r="H327">
        <v>725</v>
      </c>
      <c r="I327">
        <v>1731</v>
      </c>
      <c r="J327">
        <v>717</v>
      </c>
      <c r="K327">
        <v>1727</v>
      </c>
      <c r="L327">
        <v>721</v>
      </c>
      <c r="M327">
        <v>1720</v>
      </c>
      <c r="N327">
        <v>721</v>
      </c>
      <c r="O327">
        <v>1726</v>
      </c>
      <c r="P327">
        <v>713</v>
      </c>
      <c r="Q327">
        <v>1728</v>
      </c>
      <c r="R327">
        <v>706</v>
      </c>
      <c r="S327">
        <v>1721</v>
      </c>
      <c r="T327">
        <v>725</v>
      </c>
      <c r="U327">
        <v>1738</v>
      </c>
      <c r="V327">
        <v>720</v>
      </c>
      <c r="W327">
        <v>1737</v>
      </c>
      <c r="X327">
        <v>719</v>
      </c>
      <c r="Y327">
        <v>1723</v>
      </c>
      <c r="Z327">
        <v>734</v>
      </c>
      <c r="AA327">
        <v>1728</v>
      </c>
      <c r="AB327">
        <v>738</v>
      </c>
      <c r="AC327">
        <v>1724</v>
      </c>
      <c r="AE327">
        <f>HLOOKUP(Calc!$Y$8,look1,Sunrise_set!A327+2)</f>
        <v>738</v>
      </c>
      <c r="AF327">
        <f>HLOOKUP(Calc!$Z$8,look1,Sunrise_set!A327+2)</f>
        <v>1724</v>
      </c>
    </row>
    <row r="328" spans="1:32" x14ac:dyDescent="0.3">
      <c r="A328">
        <v>326</v>
      </c>
      <c r="B328">
        <v>704</v>
      </c>
      <c r="C328">
        <v>1719</v>
      </c>
      <c r="D328">
        <v>713</v>
      </c>
      <c r="E328">
        <v>1725</v>
      </c>
      <c r="F328">
        <v>706</v>
      </c>
      <c r="G328">
        <v>1724</v>
      </c>
      <c r="H328">
        <v>723</v>
      </c>
      <c r="I328">
        <v>1733</v>
      </c>
      <c r="J328">
        <v>715</v>
      </c>
      <c r="K328">
        <v>1728</v>
      </c>
      <c r="L328">
        <v>719</v>
      </c>
      <c r="M328">
        <v>1722</v>
      </c>
      <c r="N328">
        <v>718</v>
      </c>
      <c r="O328">
        <v>1728</v>
      </c>
      <c r="P328">
        <v>711</v>
      </c>
      <c r="Q328">
        <v>1729</v>
      </c>
      <c r="R328">
        <v>704</v>
      </c>
      <c r="S328">
        <v>1723</v>
      </c>
      <c r="T328">
        <v>723</v>
      </c>
      <c r="U328">
        <v>1740</v>
      </c>
      <c r="V328">
        <v>718</v>
      </c>
      <c r="W328">
        <v>1739</v>
      </c>
      <c r="X328">
        <v>716</v>
      </c>
      <c r="Y328">
        <v>1725</v>
      </c>
      <c r="Z328">
        <v>732</v>
      </c>
      <c r="AA328">
        <v>1731</v>
      </c>
      <c r="AB328">
        <v>736</v>
      </c>
      <c r="AC328">
        <v>1727</v>
      </c>
      <c r="AE328">
        <f>HLOOKUP(Calc!$Y$8,look1,Sunrise_set!A328+2)</f>
        <v>736</v>
      </c>
      <c r="AF328">
        <f>HLOOKUP(Calc!$Z$8,look1,Sunrise_set!A328+2)</f>
        <v>1727</v>
      </c>
    </row>
    <row r="329" spans="1:32" x14ac:dyDescent="0.3">
      <c r="A329">
        <v>327</v>
      </c>
      <c r="B329">
        <v>702</v>
      </c>
      <c r="C329">
        <v>1721</v>
      </c>
      <c r="D329">
        <v>711</v>
      </c>
      <c r="E329">
        <v>1727</v>
      </c>
      <c r="F329">
        <v>704</v>
      </c>
      <c r="G329">
        <v>1726</v>
      </c>
      <c r="H329">
        <v>721</v>
      </c>
      <c r="I329">
        <v>1735</v>
      </c>
      <c r="J329">
        <v>713</v>
      </c>
      <c r="K329">
        <v>1730</v>
      </c>
      <c r="L329">
        <v>717</v>
      </c>
      <c r="M329">
        <v>1724</v>
      </c>
      <c r="N329">
        <v>716</v>
      </c>
      <c r="O329">
        <v>1730</v>
      </c>
      <c r="P329">
        <v>709</v>
      </c>
      <c r="Q329">
        <v>1731</v>
      </c>
      <c r="R329">
        <v>702</v>
      </c>
      <c r="S329">
        <v>1724</v>
      </c>
      <c r="T329">
        <v>721</v>
      </c>
      <c r="U329">
        <v>1741</v>
      </c>
      <c r="V329">
        <v>716</v>
      </c>
      <c r="W329">
        <v>1740</v>
      </c>
      <c r="X329">
        <v>714</v>
      </c>
      <c r="Y329">
        <v>1727</v>
      </c>
      <c r="Z329">
        <v>729</v>
      </c>
      <c r="AA329">
        <v>1733</v>
      </c>
      <c r="AB329">
        <v>733</v>
      </c>
      <c r="AC329">
        <v>1729</v>
      </c>
      <c r="AE329">
        <f>HLOOKUP(Calc!$Y$8,look1,Sunrise_set!A329+2)</f>
        <v>733</v>
      </c>
      <c r="AF329">
        <f>HLOOKUP(Calc!$Z$8,look1,Sunrise_set!A329+2)</f>
        <v>1729</v>
      </c>
    </row>
    <row r="330" spans="1:32" x14ac:dyDescent="0.3">
      <c r="A330">
        <v>328</v>
      </c>
      <c r="B330">
        <v>700</v>
      </c>
      <c r="C330">
        <v>1722</v>
      </c>
      <c r="D330">
        <v>709</v>
      </c>
      <c r="E330">
        <v>1729</v>
      </c>
      <c r="F330">
        <v>702</v>
      </c>
      <c r="G330">
        <v>1727</v>
      </c>
      <c r="H330">
        <v>719</v>
      </c>
      <c r="I330">
        <v>1737</v>
      </c>
      <c r="J330">
        <v>710</v>
      </c>
      <c r="K330">
        <v>1732</v>
      </c>
      <c r="L330">
        <v>714</v>
      </c>
      <c r="M330">
        <v>1726</v>
      </c>
      <c r="N330">
        <v>714</v>
      </c>
      <c r="O330">
        <v>1732</v>
      </c>
      <c r="P330">
        <v>707</v>
      </c>
      <c r="Q330">
        <v>1733</v>
      </c>
      <c r="R330">
        <v>700</v>
      </c>
      <c r="S330">
        <v>1726</v>
      </c>
      <c r="T330">
        <v>719</v>
      </c>
      <c r="U330">
        <v>1743</v>
      </c>
      <c r="V330">
        <v>714</v>
      </c>
      <c r="W330">
        <v>1742</v>
      </c>
      <c r="X330">
        <v>712</v>
      </c>
      <c r="Y330">
        <v>1729</v>
      </c>
      <c r="Z330">
        <v>727</v>
      </c>
      <c r="AA330">
        <v>1735</v>
      </c>
      <c r="AB330">
        <v>731</v>
      </c>
      <c r="AC330">
        <v>1731</v>
      </c>
      <c r="AE330">
        <f>HLOOKUP(Calc!$Y$8,look1,Sunrise_set!A330+2)</f>
        <v>731</v>
      </c>
      <c r="AF330">
        <f>HLOOKUP(Calc!$Z$8,look1,Sunrise_set!A330+2)</f>
        <v>1731</v>
      </c>
    </row>
    <row r="331" spans="1:32" x14ac:dyDescent="0.3">
      <c r="A331">
        <v>329</v>
      </c>
      <c r="B331">
        <v>658</v>
      </c>
      <c r="C331">
        <v>1724</v>
      </c>
      <c r="D331">
        <v>707</v>
      </c>
      <c r="E331">
        <v>1731</v>
      </c>
      <c r="F331">
        <v>700</v>
      </c>
      <c r="G331">
        <v>1729</v>
      </c>
      <c r="H331">
        <v>716</v>
      </c>
      <c r="I331">
        <v>1739</v>
      </c>
      <c r="J331">
        <v>708</v>
      </c>
      <c r="K331">
        <v>1734</v>
      </c>
      <c r="L331">
        <v>712</v>
      </c>
      <c r="M331">
        <v>1728</v>
      </c>
      <c r="N331">
        <v>712</v>
      </c>
      <c r="O331">
        <v>1734</v>
      </c>
      <c r="P331">
        <v>705</v>
      </c>
      <c r="Q331">
        <v>1735</v>
      </c>
      <c r="R331">
        <v>658</v>
      </c>
      <c r="S331">
        <v>1728</v>
      </c>
      <c r="T331">
        <v>717</v>
      </c>
      <c r="U331">
        <v>1745</v>
      </c>
      <c r="V331">
        <v>712</v>
      </c>
      <c r="W331">
        <v>1744</v>
      </c>
      <c r="X331">
        <v>710</v>
      </c>
      <c r="Y331">
        <v>1731</v>
      </c>
      <c r="Z331">
        <v>725</v>
      </c>
      <c r="AA331">
        <v>1737</v>
      </c>
      <c r="AB331">
        <v>728</v>
      </c>
      <c r="AC331">
        <v>1734</v>
      </c>
      <c r="AE331">
        <f>HLOOKUP(Calc!$Y$8,look1,Sunrise_set!A331+2)</f>
        <v>728</v>
      </c>
      <c r="AF331">
        <f>HLOOKUP(Calc!$Z$8,look1,Sunrise_set!A331+2)</f>
        <v>1734</v>
      </c>
    </row>
    <row r="332" spans="1:32" x14ac:dyDescent="0.3">
      <c r="A332">
        <v>330</v>
      </c>
      <c r="B332">
        <v>656</v>
      </c>
      <c r="C332">
        <v>1726</v>
      </c>
      <c r="D332">
        <v>704</v>
      </c>
      <c r="E332">
        <v>1732</v>
      </c>
      <c r="F332">
        <v>658</v>
      </c>
      <c r="G332">
        <v>1731</v>
      </c>
      <c r="H332">
        <v>714</v>
      </c>
      <c r="I332">
        <v>1741</v>
      </c>
      <c r="J332">
        <v>706</v>
      </c>
      <c r="K332">
        <v>1736</v>
      </c>
      <c r="L332">
        <v>710</v>
      </c>
      <c r="M332">
        <v>1730</v>
      </c>
      <c r="N332">
        <v>710</v>
      </c>
      <c r="O332">
        <v>1736</v>
      </c>
      <c r="P332">
        <v>703</v>
      </c>
      <c r="Q332">
        <v>1737</v>
      </c>
      <c r="R332">
        <v>656</v>
      </c>
      <c r="S332">
        <v>1730</v>
      </c>
      <c r="T332">
        <v>715</v>
      </c>
      <c r="U332">
        <v>1747</v>
      </c>
      <c r="V332">
        <v>710</v>
      </c>
      <c r="W332">
        <v>1746</v>
      </c>
      <c r="X332">
        <v>708</v>
      </c>
      <c r="Y332">
        <v>1733</v>
      </c>
      <c r="Z332">
        <v>722</v>
      </c>
      <c r="AA332">
        <v>1739</v>
      </c>
      <c r="AB332">
        <v>726</v>
      </c>
      <c r="AC332">
        <v>1736</v>
      </c>
      <c r="AE332">
        <f>HLOOKUP(Calc!$Y$8,look1,Sunrise_set!A332+2)</f>
        <v>726</v>
      </c>
      <c r="AF332">
        <f>HLOOKUP(Calc!$Z$8,look1,Sunrise_set!A332+2)</f>
        <v>1736</v>
      </c>
    </row>
    <row r="333" spans="1:32" x14ac:dyDescent="0.3">
      <c r="A333">
        <v>331</v>
      </c>
      <c r="B333">
        <v>654</v>
      </c>
      <c r="C333">
        <v>1728</v>
      </c>
      <c r="D333">
        <v>702</v>
      </c>
      <c r="E333">
        <v>1734</v>
      </c>
      <c r="F333">
        <v>656</v>
      </c>
      <c r="G333">
        <v>1733</v>
      </c>
      <c r="H333">
        <v>712</v>
      </c>
      <c r="I333">
        <v>1743</v>
      </c>
      <c r="J333">
        <v>704</v>
      </c>
      <c r="K333">
        <v>1738</v>
      </c>
      <c r="L333">
        <v>707</v>
      </c>
      <c r="M333">
        <v>1732</v>
      </c>
      <c r="N333">
        <v>707</v>
      </c>
      <c r="O333">
        <v>1738</v>
      </c>
      <c r="P333">
        <v>701</v>
      </c>
      <c r="Q333">
        <v>1738</v>
      </c>
      <c r="R333">
        <v>654</v>
      </c>
      <c r="S333">
        <v>1732</v>
      </c>
      <c r="T333">
        <v>713</v>
      </c>
      <c r="U333">
        <v>1749</v>
      </c>
      <c r="V333">
        <v>708</v>
      </c>
      <c r="W333">
        <v>1747</v>
      </c>
      <c r="X333">
        <v>705</v>
      </c>
      <c r="Y333">
        <v>1735</v>
      </c>
      <c r="Z333">
        <v>720</v>
      </c>
      <c r="AA333">
        <v>1741</v>
      </c>
      <c r="AB333">
        <v>723</v>
      </c>
      <c r="AC333">
        <v>1738</v>
      </c>
      <c r="AE333">
        <f>HLOOKUP(Calc!$Y$8,look1,Sunrise_set!A333+2)</f>
        <v>723</v>
      </c>
      <c r="AF333">
        <f>HLOOKUP(Calc!$Z$8,look1,Sunrise_set!A333+2)</f>
        <v>1738</v>
      </c>
    </row>
    <row r="334" spans="1:32" x14ac:dyDescent="0.3">
      <c r="A334">
        <v>332</v>
      </c>
      <c r="B334">
        <v>651</v>
      </c>
      <c r="C334">
        <v>1730</v>
      </c>
      <c r="D334">
        <v>700</v>
      </c>
      <c r="E334">
        <v>1736</v>
      </c>
      <c r="F334">
        <v>654</v>
      </c>
      <c r="G334">
        <v>1735</v>
      </c>
      <c r="H334">
        <v>710</v>
      </c>
      <c r="I334">
        <v>1745</v>
      </c>
      <c r="J334">
        <v>702</v>
      </c>
      <c r="K334">
        <v>1740</v>
      </c>
      <c r="L334">
        <v>705</v>
      </c>
      <c r="M334">
        <v>1735</v>
      </c>
      <c r="N334">
        <v>705</v>
      </c>
      <c r="O334">
        <v>1740</v>
      </c>
      <c r="P334">
        <v>659</v>
      </c>
      <c r="Q334">
        <v>1740</v>
      </c>
      <c r="R334">
        <v>651</v>
      </c>
      <c r="S334">
        <v>1733</v>
      </c>
      <c r="T334">
        <v>711</v>
      </c>
      <c r="U334">
        <v>1751</v>
      </c>
      <c r="V334">
        <v>706</v>
      </c>
      <c r="W334">
        <v>1749</v>
      </c>
      <c r="X334">
        <v>703</v>
      </c>
      <c r="Y334">
        <v>1736</v>
      </c>
      <c r="Z334">
        <v>717</v>
      </c>
      <c r="AA334">
        <v>1744</v>
      </c>
      <c r="AB334">
        <v>720</v>
      </c>
      <c r="AC334">
        <v>1740</v>
      </c>
      <c r="AE334">
        <f>HLOOKUP(Calc!$Y$8,look1,Sunrise_set!A334+2)</f>
        <v>720</v>
      </c>
      <c r="AF334">
        <f>HLOOKUP(Calc!$Z$8,look1,Sunrise_set!A334+2)</f>
        <v>1740</v>
      </c>
    </row>
    <row r="335" spans="1:32" x14ac:dyDescent="0.3">
      <c r="A335">
        <v>333</v>
      </c>
      <c r="B335">
        <v>649</v>
      </c>
      <c r="C335">
        <v>1732</v>
      </c>
      <c r="D335">
        <v>658</v>
      </c>
      <c r="E335">
        <v>1738</v>
      </c>
      <c r="F335">
        <v>652</v>
      </c>
      <c r="G335">
        <v>1736</v>
      </c>
      <c r="H335">
        <v>708</v>
      </c>
      <c r="I335">
        <v>1747</v>
      </c>
      <c r="J335">
        <v>700</v>
      </c>
      <c r="K335">
        <v>1741</v>
      </c>
      <c r="L335">
        <v>703</v>
      </c>
      <c r="M335">
        <v>1737</v>
      </c>
      <c r="N335">
        <v>703</v>
      </c>
      <c r="O335">
        <v>1742</v>
      </c>
      <c r="P335">
        <v>656</v>
      </c>
      <c r="Q335">
        <v>1742</v>
      </c>
      <c r="R335">
        <v>649</v>
      </c>
      <c r="S335">
        <v>1735</v>
      </c>
      <c r="T335">
        <v>709</v>
      </c>
      <c r="U335">
        <v>1752</v>
      </c>
      <c r="V335">
        <v>704</v>
      </c>
      <c r="W335">
        <v>1751</v>
      </c>
      <c r="X335">
        <v>701</v>
      </c>
      <c r="Y335">
        <v>1738</v>
      </c>
      <c r="Z335">
        <v>715</v>
      </c>
      <c r="AA335">
        <v>1746</v>
      </c>
      <c r="AB335">
        <v>718</v>
      </c>
      <c r="AC335">
        <v>1743</v>
      </c>
      <c r="AE335">
        <f>HLOOKUP(Calc!$Y$8,look1,Sunrise_set!A335+2)</f>
        <v>718</v>
      </c>
      <c r="AF335">
        <f>HLOOKUP(Calc!$Z$8,look1,Sunrise_set!A335+2)</f>
        <v>1743</v>
      </c>
    </row>
    <row r="336" spans="1:32" x14ac:dyDescent="0.3">
      <c r="A336">
        <v>334</v>
      </c>
      <c r="B336">
        <v>647</v>
      </c>
      <c r="C336">
        <v>1733</v>
      </c>
      <c r="D336">
        <v>656</v>
      </c>
      <c r="E336">
        <v>1740</v>
      </c>
      <c r="F336">
        <v>650</v>
      </c>
      <c r="G336">
        <v>1738</v>
      </c>
      <c r="H336">
        <v>705</v>
      </c>
      <c r="I336">
        <v>1749</v>
      </c>
      <c r="J336">
        <v>658</v>
      </c>
      <c r="K336">
        <v>1743</v>
      </c>
      <c r="L336">
        <v>700</v>
      </c>
      <c r="M336">
        <v>1739</v>
      </c>
      <c r="N336">
        <v>701</v>
      </c>
      <c r="O336">
        <v>1744</v>
      </c>
      <c r="P336">
        <v>654</v>
      </c>
      <c r="Q336">
        <v>1744</v>
      </c>
      <c r="R336">
        <v>647</v>
      </c>
      <c r="S336">
        <v>1737</v>
      </c>
      <c r="T336">
        <v>707</v>
      </c>
      <c r="U336">
        <v>1754</v>
      </c>
      <c r="V336">
        <v>702</v>
      </c>
      <c r="W336">
        <v>1753</v>
      </c>
      <c r="X336">
        <v>659</v>
      </c>
      <c r="Y336">
        <v>1740</v>
      </c>
      <c r="Z336">
        <v>712</v>
      </c>
      <c r="AA336">
        <v>1748</v>
      </c>
      <c r="AB336">
        <v>715</v>
      </c>
      <c r="AC336">
        <v>1745</v>
      </c>
      <c r="AE336">
        <f>HLOOKUP(Calc!$Y$8,look1,Sunrise_set!A336+2)</f>
        <v>715</v>
      </c>
      <c r="AF336">
        <f>HLOOKUP(Calc!$Z$8,look1,Sunrise_set!A336+2)</f>
        <v>1745</v>
      </c>
    </row>
    <row r="337" spans="1:32" x14ac:dyDescent="0.3">
      <c r="A337">
        <v>335</v>
      </c>
      <c r="B337">
        <v>645</v>
      </c>
      <c r="C337">
        <v>1735</v>
      </c>
      <c r="D337">
        <v>653</v>
      </c>
      <c r="E337">
        <v>1742</v>
      </c>
      <c r="F337">
        <v>647</v>
      </c>
      <c r="G337">
        <v>1740</v>
      </c>
      <c r="H337">
        <v>703</v>
      </c>
      <c r="I337">
        <v>1751</v>
      </c>
      <c r="J337">
        <v>655</v>
      </c>
      <c r="K337">
        <v>1745</v>
      </c>
      <c r="L337">
        <v>658</v>
      </c>
      <c r="M337">
        <v>1741</v>
      </c>
      <c r="N337">
        <v>658</v>
      </c>
      <c r="O337">
        <v>1746</v>
      </c>
      <c r="P337">
        <v>652</v>
      </c>
      <c r="Q337">
        <v>1745</v>
      </c>
      <c r="R337">
        <v>645</v>
      </c>
      <c r="S337">
        <v>1739</v>
      </c>
      <c r="T337">
        <v>704</v>
      </c>
      <c r="U337">
        <v>1756</v>
      </c>
      <c r="V337">
        <v>700</v>
      </c>
      <c r="W337">
        <v>1754</v>
      </c>
      <c r="X337">
        <v>656</v>
      </c>
      <c r="Y337">
        <v>1742</v>
      </c>
      <c r="Z337">
        <v>710</v>
      </c>
      <c r="AA337">
        <v>1750</v>
      </c>
      <c r="AB337">
        <v>713</v>
      </c>
      <c r="AC337">
        <v>1747</v>
      </c>
      <c r="AE337">
        <f>HLOOKUP(Calc!$Y$8,look1,Sunrise_set!A337+2)</f>
        <v>713</v>
      </c>
      <c r="AF337">
        <f>HLOOKUP(Calc!$Z$8,look1,Sunrise_set!A337+2)</f>
        <v>1747</v>
      </c>
    </row>
    <row r="338" spans="1:32" x14ac:dyDescent="0.3">
      <c r="A338">
        <v>336</v>
      </c>
      <c r="B338">
        <v>643</v>
      </c>
      <c r="C338">
        <v>1737</v>
      </c>
      <c r="D338">
        <v>651</v>
      </c>
      <c r="E338">
        <v>1744</v>
      </c>
      <c r="F338">
        <v>645</v>
      </c>
      <c r="G338">
        <v>1742</v>
      </c>
      <c r="H338">
        <v>701</v>
      </c>
      <c r="I338">
        <v>1753</v>
      </c>
      <c r="J338">
        <v>653</v>
      </c>
      <c r="K338">
        <v>1747</v>
      </c>
      <c r="L338">
        <v>656</v>
      </c>
      <c r="M338">
        <v>1743</v>
      </c>
      <c r="N338">
        <v>656</v>
      </c>
      <c r="O338">
        <v>1747</v>
      </c>
      <c r="P338">
        <v>650</v>
      </c>
      <c r="Q338">
        <v>1747</v>
      </c>
      <c r="R338">
        <v>643</v>
      </c>
      <c r="S338">
        <v>1740</v>
      </c>
      <c r="T338">
        <v>702</v>
      </c>
      <c r="U338">
        <v>1758</v>
      </c>
      <c r="V338">
        <v>658</v>
      </c>
      <c r="W338">
        <v>1756</v>
      </c>
      <c r="X338">
        <v>654</v>
      </c>
      <c r="Y338">
        <v>1744</v>
      </c>
      <c r="Z338">
        <v>707</v>
      </c>
      <c r="AA338">
        <v>1752</v>
      </c>
      <c r="AB338">
        <v>710</v>
      </c>
      <c r="AC338">
        <v>1750</v>
      </c>
      <c r="AE338">
        <f>HLOOKUP(Calc!$Y$8,look1,Sunrise_set!A338+2)</f>
        <v>710</v>
      </c>
      <c r="AF338">
        <f>HLOOKUP(Calc!$Z$8,look1,Sunrise_set!A338+2)</f>
        <v>1750</v>
      </c>
    </row>
    <row r="339" spans="1:32" x14ac:dyDescent="0.3">
      <c r="A339">
        <v>337</v>
      </c>
      <c r="B339">
        <v>640</v>
      </c>
      <c r="C339">
        <v>1739</v>
      </c>
      <c r="D339">
        <v>649</v>
      </c>
      <c r="E339">
        <v>1746</v>
      </c>
      <c r="F339">
        <v>643</v>
      </c>
      <c r="G339">
        <v>1743</v>
      </c>
      <c r="H339">
        <v>658</v>
      </c>
      <c r="I339">
        <v>1754</v>
      </c>
      <c r="J339">
        <v>651</v>
      </c>
      <c r="K339">
        <v>1749</v>
      </c>
      <c r="L339">
        <v>653</v>
      </c>
      <c r="M339">
        <v>1745</v>
      </c>
      <c r="N339">
        <v>654</v>
      </c>
      <c r="O339">
        <v>1749</v>
      </c>
      <c r="P339">
        <v>648</v>
      </c>
      <c r="Q339">
        <v>1749</v>
      </c>
      <c r="R339">
        <v>641</v>
      </c>
      <c r="S339">
        <v>1742</v>
      </c>
      <c r="T339">
        <v>700</v>
      </c>
      <c r="U339">
        <v>1800</v>
      </c>
      <c r="V339">
        <v>656</v>
      </c>
      <c r="W339">
        <v>1758</v>
      </c>
      <c r="X339">
        <v>652</v>
      </c>
      <c r="Y339">
        <v>1746</v>
      </c>
      <c r="Z339">
        <v>705</v>
      </c>
      <c r="AA339">
        <v>1754</v>
      </c>
      <c r="AB339">
        <v>707</v>
      </c>
      <c r="AC339">
        <v>1752</v>
      </c>
      <c r="AE339">
        <f>HLOOKUP(Calc!$Y$8,look1,Sunrise_set!A339+2)</f>
        <v>707</v>
      </c>
      <c r="AF339">
        <f>HLOOKUP(Calc!$Z$8,look1,Sunrise_set!A339+2)</f>
        <v>1752</v>
      </c>
    </row>
    <row r="340" spans="1:32" x14ac:dyDescent="0.3">
      <c r="A340">
        <v>338</v>
      </c>
      <c r="B340">
        <v>638</v>
      </c>
      <c r="C340">
        <v>1741</v>
      </c>
      <c r="D340">
        <v>647</v>
      </c>
      <c r="E340">
        <v>1748</v>
      </c>
      <c r="F340">
        <v>641</v>
      </c>
      <c r="G340">
        <v>1745</v>
      </c>
      <c r="H340">
        <v>656</v>
      </c>
      <c r="I340">
        <v>1756</v>
      </c>
      <c r="J340">
        <v>649</v>
      </c>
      <c r="K340">
        <v>1751</v>
      </c>
      <c r="L340">
        <v>651</v>
      </c>
      <c r="M340">
        <v>1747</v>
      </c>
      <c r="N340">
        <v>651</v>
      </c>
      <c r="O340">
        <v>1751</v>
      </c>
      <c r="P340">
        <v>646</v>
      </c>
      <c r="Q340">
        <v>1751</v>
      </c>
      <c r="R340">
        <v>639</v>
      </c>
      <c r="S340">
        <v>1744</v>
      </c>
      <c r="T340">
        <v>658</v>
      </c>
      <c r="U340">
        <v>1801</v>
      </c>
      <c r="V340">
        <v>653</v>
      </c>
      <c r="W340">
        <v>1759</v>
      </c>
      <c r="X340">
        <v>649</v>
      </c>
      <c r="Y340">
        <v>1748</v>
      </c>
      <c r="Z340">
        <v>702</v>
      </c>
      <c r="AA340">
        <v>1756</v>
      </c>
      <c r="AB340">
        <v>705</v>
      </c>
      <c r="AC340">
        <v>1754</v>
      </c>
      <c r="AE340">
        <f>HLOOKUP(Calc!$Y$8,look1,Sunrise_set!A340+2)</f>
        <v>705</v>
      </c>
      <c r="AF340">
        <f>HLOOKUP(Calc!$Z$8,look1,Sunrise_set!A340+2)</f>
        <v>1754</v>
      </c>
    </row>
    <row r="341" spans="1:32" x14ac:dyDescent="0.3">
      <c r="A341">
        <v>339</v>
      </c>
      <c r="B341">
        <v>636</v>
      </c>
      <c r="C341">
        <v>1743</v>
      </c>
      <c r="D341">
        <v>644</v>
      </c>
      <c r="E341">
        <v>1749</v>
      </c>
      <c r="F341">
        <v>639</v>
      </c>
      <c r="G341">
        <v>1747</v>
      </c>
      <c r="H341">
        <v>654</v>
      </c>
      <c r="I341">
        <v>1758</v>
      </c>
      <c r="J341">
        <v>646</v>
      </c>
      <c r="K341">
        <v>1753</v>
      </c>
      <c r="L341">
        <v>648</v>
      </c>
      <c r="M341">
        <v>1749</v>
      </c>
      <c r="N341">
        <v>649</v>
      </c>
      <c r="O341">
        <v>1753</v>
      </c>
      <c r="P341">
        <v>644</v>
      </c>
      <c r="Q341">
        <v>1752</v>
      </c>
      <c r="R341">
        <v>637</v>
      </c>
      <c r="S341">
        <v>1745</v>
      </c>
      <c r="T341">
        <v>656</v>
      </c>
      <c r="U341">
        <v>1803</v>
      </c>
      <c r="V341">
        <v>651</v>
      </c>
      <c r="W341">
        <v>1801</v>
      </c>
      <c r="X341">
        <v>647</v>
      </c>
      <c r="Y341">
        <v>1750</v>
      </c>
      <c r="Z341">
        <v>700</v>
      </c>
      <c r="AA341">
        <v>1758</v>
      </c>
      <c r="AB341">
        <v>702</v>
      </c>
      <c r="AC341">
        <v>1756</v>
      </c>
      <c r="AE341">
        <f>HLOOKUP(Calc!$Y$8,look1,Sunrise_set!A341+2)</f>
        <v>702</v>
      </c>
      <c r="AF341">
        <f>HLOOKUP(Calc!$Z$8,look1,Sunrise_set!A341+2)</f>
        <v>1756</v>
      </c>
    </row>
    <row r="342" spans="1:32" x14ac:dyDescent="0.3">
      <c r="A342">
        <v>340</v>
      </c>
      <c r="B342">
        <v>634</v>
      </c>
      <c r="C342">
        <v>1744</v>
      </c>
      <c r="D342">
        <v>642</v>
      </c>
      <c r="E342">
        <v>1751</v>
      </c>
      <c r="F342">
        <v>637</v>
      </c>
      <c r="G342">
        <v>1749</v>
      </c>
      <c r="H342">
        <v>652</v>
      </c>
      <c r="I342">
        <v>1800</v>
      </c>
      <c r="J342">
        <v>644</v>
      </c>
      <c r="K342">
        <v>1754</v>
      </c>
      <c r="L342">
        <v>646</v>
      </c>
      <c r="M342">
        <v>1751</v>
      </c>
      <c r="N342">
        <v>647</v>
      </c>
      <c r="O342">
        <v>1755</v>
      </c>
      <c r="P342">
        <v>641</v>
      </c>
      <c r="Q342">
        <v>1754</v>
      </c>
      <c r="R342">
        <v>634</v>
      </c>
      <c r="S342">
        <v>1747</v>
      </c>
      <c r="T342">
        <v>653</v>
      </c>
      <c r="U342">
        <v>1805</v>
      </c>
      <c r="V342">
        <v>649</v>
      </c>
      <c r="W342">
        <v>1803</v>
      </c>
      <c r="X342">
        <v>644</v>
      </c>
      <c r="Y342">
        <v>1752</v>
      </c>
      <c r="Z342">
        <v>657</v>
      </c>
      <c r="AA342">
        <v>1800</v>
      </c>
      <c r="AB342">
        <v>659</v>
      </c>
      <c r="AC342">
        <v>1759</v>
      </c>
      <c r="AE342">
        <f>HLOOKUP(Calc!$Y$8,look1,Sunrise_set!A342+2)</f>
        <v>659</v>
      </c>
      <c r="AF342">
        <f>HLOOKUP(Calc!$Z$8,look1,Sunrise_set!A342+2)</f>
        <v>1759</v>
      </c>
    </row>
    <row r="343" spans="1:32" x14ac:dyDescent="0.3">
      <c r="A343">
        <v>341</v>
      </c>
      <c r="B343">
        <v>631</v>
      </c>
      <c r="C343">
        <v>1746</v>
      </c>
      <c r="D343">
        <v>640</v>
      </c>
      <c r="E343">
        <v>1753</v>
      </c>
      <c r="F343">
        <v>634</v>
      </c>
      <c r="G343">
        <v>1750</v>
      </c>
      <c r="H343">
        <v>649</v>
      </c>
      <c r="I343">
        <v>1802</v>
      </c>
      <c r="J343">
        <v>642</v>
      </c>
      <c r="K343">
        <v>1756</v>
      </c>
      <c r="L343">
        <v>643</v>
      </c>
      <c r="M343">
        <v>1753</v>
      </c>
      <c r="N343">
        <v>644</v>
      </c>
      <c r="O343">
        <v>1757</v>
      </c>
      <c r="P343">
        <v>639</v>
      </c>
      <c r="Q343">
        <v>1756</v>
      </c>
      <c r="R343">
        <v>632</v>
      </c>
      <c r="S343">
        <v>1749</v>
      </c>
      <c r="T343">
        <v>651</v>
      </c>
      <c r="U343">
        <v>1807</v>
      </c>
      <c r="V343">
        <v>647</v>
      </c>
      <c r="W343">
        <v>1804</v>
      </c>
      <c r="X343">
        <v>642</v>
      </c>
      <c r="Y343">
        <v>1754</v>
      </c>
      <c r="Z343">
        <v>655</v>
      </c>
      <c r="AA343">
        <v>1803</v>
      </c>
      <c r="AB343">
        <v>657</v>
      </c>
      <c r="AC343">
        <v>1801</v>
      </c>
      <c r="AE343">
        <f>HLOOKUP(Calc!$Y$8,look1,Sunrise_set!A343+2)</f>
        <v>657</v>
      </c>
      <c r="AF343">
        <f>HLOOKUP(Calc!$Z$8,look1,Sunrise_set!A343+2)</f>
        <v>1801</v>
      </c>
    </row>
    <row r="344" spans="1:32" x14ac:dyDescent="0.3">
      <c r="A344">
        <v>342</v>
      </c>
      <c r="B344">
        <v>629</v>
      </c>
      <c r="C344">
        <v>1748</v>
      </c>
      <c r="D344">
        <v>637</v>
      </c>
      <c r="E344">
        <v>1755</v>
      </c>
      <c r="F344">
        <v>632</v>
      </c>
      <c r="G344">
        <v>1752</v>
      </c>
      <c r="H344">
        <v>647</v>
      </c>
      <c r="I344">
        <v>1804</v>
      </c>
      <c r="J344">
        <v>640</v>
      </c>
      <c r="K344">
        <v>1758</v>
      </c>
      <c r="L344">
        <v>641</v>
      </c>
      <c r="M344">
        <v>1755</v>
      </c>
      <c r="N344">
        <v>642</v>
      </c>
      <c r="O344">
        <v>1759</v>
      </c>
      <c r="P344">
        <v>637</v>
      </c>
      <c r="Q344">
        <v>1758</v>
      </c>
      <c r="R344">
        <v>630</v>
      </c>
      <c r="S344">
        <v>1751</v>
      </c>
      <c r="T344">
        <v>649</v>
      </c>
      <c r="U344">
        <v>1808</v>
      </c>
      <c r="V344">
        <v>645</v>
      </c>
      <c r="W344">
        <v>1806</v>
      </c>
      <c r="X344">
        <v>640</v>
      </c>
      <c r="Y344">
        <v>1756</v>
      </c>
      <c r="Z344">
        <v>652</v>
      </c>
      <c r="AA344">
        <v>1805</v>
      </c>
      <c r="AB344">
        <v>654</v>
      </c>
      <c r="AC344">
        <v>1803</v>
      </c>
      <c r="AE344">
        <f>HLOOKUP(Calc!$Y$8,look1,Sunrise_set!A344+2)</f>
        <v>654</v>
      </c>
      <c r="AF344">
        <f>HLOOKUP(Calc!$Z$8,look1,Sunrise_set!A344+2)</f>
        <v>1803</v>
      </c>
    </row>
    <row r="345" spans="1:32" x14ac:dyDescent="0.3">
      <c r="A345">
        <v>343</v>
      </c>
      <c r="B345">
        <v>627</v>
      </c>
      <c r="C345">
        <v>1750</v>
      </c>
      <c r="D345">
        <v>635</v>
      </c>
      <c r="E345">
        <v>1757</v>
      </c>
      <c r="F345">
        <v>630</v>
      </c>
      <c r="G345">
        <v>1754</v>
      </c>
      <c r="H345">
        <v>645</v>
      </c>
      <c r="I345">
        <v>1806</v>
      </c>
      <c r="J345">
        <v>637</v>
      </c>
      <c r="K345">
        <v>1800</v>
      </c>
      <c r="L345">
        <v>638</v>
      </c>
      <c r="M345">
        <v>1757</v>
      </c>
      <c r="N345">
        <v>640</v>
      </c>
      <c r="O345">
        <v>1801</v>
      </c>
      <c r="P345">
        <v>635</v>
      </c>
      <c r="Q345">
        <v>1759</v>
      </c>
      <c r="R345">
        <v>628</v>
      </c>
      <c r="S345">
        <v>1752</v>
      </c>
      <c r="T345">
        <v>647</v>
      </c>
      <c r="U345">
        <v>1810</v>
      </c>
      <c r="V345">
        <v>643</v>
      </c>
      <c r="W345">
        <v>1808</v>
      </c>
      <c r="X345">
        <v>637</v>
      </c>
      <c r="Y345">
        <v>1758</v>
      </c>
      <c r="Z345">
        <v>650</v>
      </c>
      <c r="AA345">
        <v>1807</v>
      </c>
      <c r="AB345">
        <v>651</v>
      </c>
      <c r="AC345">
        <v>1805</v>
      </c>
      <c r="AE345">
        <f>HLOOKUP(Calc!$Y$8,look1,Sunrise_set!A345+2)</f>
        <v>651</v>
      </c>
      <c r="AF345">
        <f>HLOOKUP(Calc!$Z$8,look1,Sunrise_set!A345+2)</f>
        <v>1805</v>
      </c>
    </row>
    <row r="346" spans="1:32" x14ac:dyDescent="0.3">
      <c r="A346">
        <v>344</v>
      </c>
      <c r="B346">
        <v>625</v>
      </c>
      <c r="C346">
        <v>1752</v>
      </c>
      <c r="D346">
        <v>633</v>
      </c>
      <c r="E346">
        <v>1759</v>
      </c>
      <c r="F346">
        <v>628</v>
      </c>
      <c r="G346">
        <v>1756</v>
      </c>
      <c r="H346">
        <v>642</v>
      </c>
      <c r="I346">
        <v>1808</v>
      </c>
      <c r="J346">
        <v>635</v>
      </c>
      <c r="K346">
        <v>1802</v>
      </c>
      <c r="L346">
        <v>636</v>
      </c>
      <c r="M346">
        <v>1759</v>
      </c>
      <c r="N346">
        <v>637</v>
      </c>
      <c r="O346">
        <v>1803</v>
      </c>
      <c r="P346">
        <v>633</v>
      </c>
      <c r="Q346">
        <v>1801</v>
      </c>
      <c r="R346">
        <v>626</v>
      </c>
      <c r="S346">
        <v>1754</v>
      </c>
      <c r="T346">
        <v>644</v>
      </c>
      <c r="U346">
        <v>1812</v>
      </c>
      <c r="V346">
        <v>641</v>
      </c>
      <c r="W346">
        <v>1809</v>
      </c>
      <c r="X346">
        <v>635</v>
      </c>
      <c r="Y346">
        <v>1800</v>
      </c>
      <c r="Z346">
        <v>647</v>
      </c>
      <c r="AA346">
        <v>1809</v>
      </c>
      <c r="AB346">
        <v>648</v>
      </c>
      <c r="AC346">
        <v>1808</v>
      </c>
      <c r="AE346">
        <f>HLOOKUP(Calc!$Y$8,look1,Sunrise_set!A346+2)</f>
        <v>648</v>
      </c>
      <c r="AF346">
        <f>HLOOKUP(Calc!$Z$8,look1,Sunrise_set!A346+2)</f>
        <v>1808</v>
      </c>
    </row>
    <row r="347" spans="1:32" x14ac:dyDescent="0.3">
      <c r="A347">
        <v>345</v>
      </c>
      <c r="B347">
        <v>622</v>
      </c>
      <c r="C347">
        <v>1753</v>
      </c>
      <c r="D347">
        <v>630</v>
      </c>
      <c r="E347">
        <v>1800</v>
      </c>
      <c r="F347">
        <v>625</v>
      </c>
      <c r="G347">
        <v>1757</v>
      </c>
      <c r="H347">
        <v>640</v>
      </c>
      <c r="I347">
        <v>1809</v>
      </c>
      <c r="J347">
        <v>633</v>
      </c>
      <c r="K347">
        <v>1803</v>
      </c>
      <c r="L347">
        <v>633</v>
      </c>
      <c r="M347">
        <v>1801</v>
      </c>
      <c r="N347">
        <v>635</v>
      </c>
      <c r="O347">
        <v>1804</v>
      </c>
      <c r="P347">
        <v>630</v>
      </c>
      <c r="Q347">
        <v>1803</v>
      </c>
      <c r="R347">
        <v>623</v>
      </c>
      <c r="S347">
        <v>1756</v>
      </c>
      <c r="T347">
        <v>642</v>
      </c>
      <c r="U347">
        <v>1814</v>
      </c>
      <c r="V347">
        <v>638</v>
      </c>
      <c r="W347">
        <v>1811</v>
      </c>
      <c r="X347">
        <v>633</v>
      </c>
      <c r="Y347">
        <v>1802</v>
      </c>
      <c r="Z347">
        <v>645</v>
      </c>
      <c r="AA347">
        <v>1811</v>
      </c>
      <c r="AB347">
        <v>646</v>
      </c>
      <c r="AC347">
        <v>1810</v>
      </c>
      <c r="AE347">
        <f>HLOOKUP(Calc!$Y$8,look1,Sunrise_set!A347+2)</f>
        <v>646</v>
      </c>
      <c r="AF347">
        <f>HLOOKUP(Calc!$Z$8,look1,Sunrise_set!A347+2)</f>
        <v>1810</v>
      </c>
    </row>
    <row r="348" spans="1:32" x14ac:dyDescent="0.3">
      <c r="A348">
        <v>346</v>
      </c>
      <c r="B348">
        <v>620</v>
      </c>
      <c r="C348">
        <v>1755</v>
      </c>
      <c r="D348">
        <v>628</v>
      </c>
      <c r="E348">
        <v>1802</v>
      </c>
      <c r="F348">
        <v>623</v>
      </c>
      <c r="G348">
        <v>1759</v>
      </c>
      <c r="H348">
        <v>637</v>
      </c>
      <c r="I348">
        <v>1811</v>
      </c>
      <c r="J348">
        <v>630</v>
      </c>
      <c r="K348">
        <v>1805</v>
      </c>
      <c r="L348">
        <v>631</v>
      </c>
      <c r="M348">
        <v>1803</v>
      </c>
      <c r="N348">
        <v>633</v>
      </c>
      <c r="O348">
        <v>1806</v>
      </c>
      <c r="P348">
        <v>628</v>
      </c>
      <c r="Q348">
        <v>1804</v>
      </c>
      <c r="R348">
        <v>621</v>
      </c>
      <c r="S348">
        <v>1757</v>
      </c>
      <c r="T348">
        <v>640</v>
      </c>
      <c r="U348">
        <v>1815</v>
      </c>
      <c r="V348">
        <v>636</v>
      </c>
      <c r="W348">
        <v>1813</v>
      </c>
      <c r="X348">
        <v>630</v>
      </c>
      <c r="Y348">
        <v>1803</v>
      </c>
      <c r="Z348">
        <v>642</v>
      </c>
      <c r="AA348">
        <v>1813</v>
      </c>
      <c r="AB348">
        <v>643</v>
      </c>
      <c r="AC348">
        <v>1812</v>
      </c>
      <c r="AE348">
        <f>HLOOKUP(Calc!$Y$8,look1,Sunrise_set!A348+2)</f>
        <v>643</v>
      </c>
      <c r="AF348">
        <f>HLOOKUP(Calc!$Z$8,look1,Sunrise_set!A348+2)</f>
        <v>1812</v>
      </c>
    </row>
    <row r="349" spans="1:32" x14ac:dyDescent="0.3">
      <c r="A349">
        <v>347</v>
      </c>
      <c r="B349">
        <v>618</v>
      </c>
      <c r="C349">
        <v>1757</v>
      </c>
      <c r="D349">
        <v>626</v>
      </c>
      <c r="E349">
        <v>1804</v>
      </c>
      <c r="F349">
        <v>621</v>
      </c>
      <c r="G349">
        <v>1801</v>
      </c>
      <c r="H349">
        <v>635</v>
      </c>
      <c r="I349">
        <v>1813</v>
      </c>
      <c r="J349">
        <v>628</v>
      </c>
      <c r="K349">
        <v>1807</v>
      </c>
      <c r="L349">
        <v>628</v>
      </c>
      <c r="M349">
        <v>1805</v>
      </c>
      <c r="N349">
        <v>630</v>
      </c>
      <c r="O349">
        <v>1808</v>
      </c>
      <c r="P349">
        <v>626</v>
      </c>
      <c r="Q349">
        <v>1806</v>
      </c>
      <c r="R349">
        <v>619</v>
      </c>
      <c r="S349">
        <v>1759</v>
      </c>
      <c r="T349">
        <v>638</v>
      </c>
      <c r="U349">
        <v>1817</v>
      </c>
      <c r="V349">
        <v>634</v>
      </c>
      <c r="W349">
        <v>1814</v>
      </c>
      <c r="X349">
        <v>628</v>
      </c>
      <c r="Y349">
        <v>1805</v>
      </c>
      <c r="Z349">
        <v>639</v>
      </c>
      <c r="AA349">
        <v>1815</v>
      </c>
      <c r="AB349">
        <v>640</v>
      </c>
      <c r="AC349">
        <v>1814</v>
      </c>
      <c r="AE349">
        <f>HLOOKUP(Calc!$Y$8,look1,Sunrise_set!A349+2)</f>
        <v>640</v>
      </c>
      <c r="AF349">
        <f>HLOOKUP(Calc!$Z$8,look1,Sunrise_set!A349+2)</f>
        <v>1814</v>
      </c>
    </row>
    <row r="350" spans="1:32" x14ac:dyDescent="0.3">
      <c r="A350">
        <v>348</v>
      </c>
      <c r="B350">
        <v>615</v>
      </c>
      <c r="C350">
        <v>1759</v>
      </c>
      <c r="D350">
        <v>623</v>
      </c>
      <c r="E350">
        <v>1806</v>
      </c>
      <c r="F350">
        <v>619</v>
      </c>
      <c r="G350">
        <v>1802</v>
      </c>
      <c r="H350">
        <v>633</v>
      </c>
      <c r="I350">
        <v>1815</v>
      </c>
      <c r="J350">
        <v>626</v>
      </c>
      <c r="K350">
        <v>1809</v>
      </c>
      <c r="L350">
        <v>626</v>
      </c>
      <c r="M350">
        <v>1807</v>
      </c>
      <c r="N350">
        <v>628</v>
      </c>
      <c r="O350">
        <v>1810</v>
      </c>
      <c r="P350">
        <v>624</v>
      </c>
      <c r="Q350">
        <v>1808</v>
      </c>
      <c r="R350">
        <v>617</v>
      </c>
      <c r="S350">
        <v>1801</v>
      </c>
      <c r="T350">
        <v>635</v>
      </c>
      <c r="U350">
        <v>1819</v>
      </c>
      <c r="V350">
        <v>632</v>
      </c>
      <c r="W350">
        <v>1816</v>
      </c>
      <c r="X350">
        <v>625</v>
      </c>
      <c r="Y350">
        <v>1807</v>
      </c>
      <c r="Z350">
        <v>637</v>
      </c>
      <c r="AA350">
        <v>1817</v>
      </c>
      <c r="AB350">
        <v>637</v>
      </c>
      <c r="AC350">
        <v>1816</v>
      </c>
      <c r="AE350">
        <f>HLOOKUP(Calc!$Y$8,look1,Sunrise_set!A350+2)</f>
        <v>637</v>
      </c>
      <c r="AF350">
        <f>HLOOKUP(Calc!$Z$8,look1,Sunrise_set!A350+2)</f>
        <v>1816</v>
      </c>
    </row>
    <row r="351" spans="1:32" x14ac:dyDescent="0.3">
      <c r="A351">
        <v>349</v>
      </c>
      <c r="B351">
        <v>613</v>
      </c>
      <c r="C351">
        <v>1800</v>
      </c>
      <c r="D351">
        <v>621</v>
      </c>
      <c r="E351">
        <v>1808</v>
      </c>
      <c r="F351">
        <v>616</v>
      </c>
      <c r="G351">
        <v>1804</v>
      </c>
      <c r="H351">
        <v>630</v>
      </c>
      <c r="I351">
        <v>1817</v>
      </c>
      <c r="J351">
        <v>623</v>
      </c>
      <c r="K351">
        <v>1811</v>
      </c>
      <c r="L351">
        <v>623</v>
      </c>
      <c r="M351">
        <v>1809</v>
      </c>
      <c r="N351">
        <v>625</v>
      </c>
      <c r="O351">
        <v>1812</v>
      </c>
      <c r="P351">
        <v>622</v>
      </c>
      <c r="Q351">
        <v>1809</v>
      </c>
      <c r="R351">
        <v>615</v>
      </c>
      <c r="S351">
        <v>1803</v>
      </c>
      <c r="T351">
        <v>633</v>
      </c>
      <c r="U351">
        <v>1821</v>
      </c>
      <c r="V351">
        <v>630</v>
      </c>
      <c r="W351">
        <v>1818</v>
      </c>
      <c r="X351">
        <v>623</v>
      </c>
      <c r="Y351">
        <v>1809</v>
      </c>
      <c r="Z351">
        <v>634</v>
      </c>
      <c r="AA351">
        <v>1819</v>
      </c>
      <c r="AB351">
        <v>635</v>
      </c>
      <c r="AC351">
        <v>1819</v>
      </c>
      <c r="AE351">
        <f>HLOOKUP(Calc!$Y$8,look1,Sunrise_set!A351+2)</f>
        <v>635</v>
      </c>
      <c r="AF351">
        <f>HLOOKUP(Calc!$Z$8,look1,Sunrise_set!A351+2)</f>
        <v>1819</v>
      </c>
    </row>
    <row r="352" spans="1:32" x14ac:dyDescent="0.3">
      <c r="A352">
        <v>350</v>
      </c>
      <c r="B352">
        <v>611</v>
      </c>
      <c r="C352">
        <v>1802</v>
      </c>
      <c r="D352">
        <v>618</v>
      </c>
      <c r="E352">
        <v>1810</v>
      </c>
      <c r="F352">
        <v>614</v>
      </c>
      <c r="G352">
        <v>1806</v>
      </c>
      <c r="H352">
        <v>628</v>
      </c>
      <c r="I352">
        <v>1819</v>
      </c>
      <c r="J352">
        <v>621</v>
      </c>
      <c r="K352">
        <v>1812</v>
      </c>
      <c r="L352">
        <v>621</v>
      </c>
      <c r="M352">
        <v>1811</v>
      </c>
      <c r="N352">
        <v>623</v>
      </c>
      <c r="O352">
        <v>1814</v>
      </c>
      <c r="P352">
        <v>619</v>
      </c>
      <c r="Q352">
        <v>1811</v>
      </c>
      <c r="R352">
        <v>612</v>
      </c>
      <c r="S352">
        <v>1804</v>
      </c>
      <c r="T352">
        <v>631</v>
      </c>
      <c r="U352">
        <v>1822</v>
      </c>
      <c r="V352">
        <v>627</v>
      </c>
      <c r="W352">
        <v>1819</v>
      </c>
      <c r="X352">
        <v>620</v>
      </c>
      <c r="Y352">
        <v>1811</v>
      </c>
      <c r="Z352">
        <v>631</v>
      </c>
      <c r="AA352">
        <v>1821</v>
      </c>
      <c r="AB352">
        <v>632</v>
      </c>
      <c r="AC352">
        <v>1821</v>
      </c>
      <c r="AE352">
        <f>HLOOKUP(Calc!$Y$8,look1,Sunrise_set!A352+2)</f>
        <v>632</v>
      </c>
      <c r="AF352">
        <f>HLOOKUP(Calc!$Z$8,look1,Sunrise_set!A352+2)</f>
        <v>1821</v>
      </c>
    </row>
    <row r="353" spans="1:32" x14ac:dyDescent="0.3">
      <c r="A353">
        <v>351</v>
      </c>
      <c r="B353">
        <v>608</v>
      </c>
      <c r="C353">
        <v>1804</v>
      </c>
      <c r="D353">
        <v>616</v>
      </c>
      <c r="E353">
        <v>1811</v>
      </c>
      <c r="F353">
        <v>612</v>
      </c>
      <c r="G353">
        <v>1808</v>
      </c>
      <c r="H353">
        <v>625</v>
      </c>
      <c r="I353">
        <v>1821</v>
      </c>
      <c r="J353">
        <v>619</v>
      </c>
      <c r="K353">
        <v>1814</v>
      </c>
      <c r="L353">
        <v>618</v>
      </c>
      <c r="M353">
        <v>1813</v>
      </c>
      <c r="N353">
        <v>621</v>
      </c>
      <c r="O353">
        <v>1816</v>
      </c>
      <c r="P353">
        <v>617</v>
      </c>
      <c r="Q353">
        <v>1813</v>
      </c>
      <c r="R353">
        <v>610</v>
      </c>
      <c r="S353">
        <v>1806</v>
      </c>
      <c r="T353">
        <v>629</v>
      </c>
      <c r="U353">
        <v>1824</v>
      </c>
      <c r="V353">
        <v>625</v>
      </c>
      <c r="W353">
        <v>1821</v>
      </c>
      <c r="X353">
        <v>618</v>
      </c>
      <c r="Y353">
        <v>1813</v>
      </c>
      <c r="Z353">
        <v>629</v>
      </c>
      <c r="AA353">
        <v>1823</v>
      </c>
      <c r="AB353">
        <v>629</v>
      </c>
      <c r="AC353">
        <v>1823</v>
      </c>
      <c r="AE353">
        <f>HLOOKUP(Calc!$Y$8,look1,Sunrise_set!A353+2)</f>
        <v>629</v>
      </c>
      <c r="AF353">
        <f>HLOOKUP(Calc!$Z$8,look1,Sunrise_set!A353+2)</f>
        <v>1823</v>
      </c>
    </row>
    <row r="354" spans="1:32" x14ac:dyDescent="0.3">
      <c r="A354">
        <v>352</v>
      </c>
      <c r="B354">
        <v>606</v>
      </c>
      <c r="C354">
        <v>1806</v>
      </c>
      <c r="D354">
        <v>614</v>
      </c>
      <c r="E354">
        <v>1813</v>
      </c>
      <c r="F354">
        <v>610</v>
      </c>
      <c r="G354">
        <v>1809</v>
      </c>
      <c r="H354">
        <v>623</v>
      </c>
      <c r="I354">
        <v>1822</v>
      </c>
      <c r="J354">
        <v>616</v>
      </c>
      <c r="K354">
        <v>1816</v>
      </c>
      <c r="L354">
        <v>616</v>
      </c>
      <c r="M354">
        <v>1815</v>
      </c>
      <c r="N354">
        <v>618</v>
      </c>
      <c r="O354">
        <v>1817</v>
      </c>
      <c r="P354">
        <v>615</v>
      </c>
      <c r="Q354">
        <v>1814</v>
      </c>
      <c r="R354">
        <v>608</v>
      </c>
      <c r="S354">
        <v>1808</v>
      </c>
      <c r="T354">
        <v>626</v>
      </c>
      <c r="U354">
        <v>1826</v>
      </c>
      <c r="V354">
        <v>623</v>
      </c>
      <c r="W354">
        <v>1823</v>
      </c>
      <c r="X354">
        <v>615</v>
      </c>
      <c r="Y354">
        <v>1815</v>
      </c>
      <c r="Z354">
        <v>626</v>
      </c>
      <c r="AA354">
        <v>1825</v>
      </c>
      <c r="AB354">
        <v>626</v>
      </c>
      <c r="AC354">
        <v>1825</v>
      </c>
      <c r="AE354">
        <f>HLOOKUP(Calc!$Y$8,look1,Sunrise_set!A354+2)</f>
        <v>626</v>
      </c>
      <c r="AF354">
        <f>HLOOKUP(Calc!$Z$8,look1,Sunrise_set!A354+2)</f>
        <v>1825</v>
      </c>
    </row>
    <row r="355" spans="1:32" x14ac:dyDescent="0.3">
      <c r="A355">
        <v>353</v>
      </c>
      <c r="B355">
        <v>604</v>
      </c>
      <c r="C355">
        <v>1807</v>
      </c>
      <c r="D355">
        <v>611</v>
      </c>
      <c r="E355">
        <v>1815</v>
      </c>
      <c r="F355">
        <v>607</v>
      </c>
      <c r="G355">
        <v>1811</v>
      </c>
      <c r="H355">
        <v>621</v>
      </c>
      <c r="I355">
        <v>1824</v>
      </c>
      <c r="J355">
        <v>614</v>
      </c>
      <c r="K355">
        <v>1818</v>
      </c>
      <c r="L355">
        <v>613</v>
      </c>
      <c r="M355">
        <v>1817</v>
      </c>
      <c r="N355">
        <v>616</v>
      </c>
      <c r="O355">
        <v>1819</v>
      </c>
      <c r="P355">
        <v>612</v>
      </c>
      <c r="Q355">
        <v>1816</v>
      </c>
      <c r="R355">
        <v>606</v>
      </c>
      <c r="S355">
        <v>1809</v>
      </c>
      <c r="T355">
        <v>624</v>
      </c>
      <c r="U355">
        <v>1828</v>
      </c>
      <c r="V355">
        <v>621</v>
      </c>
      <c r="W355">
        <v>1824</v>
      </c>
      <c r="X355">
        <v>613</v>
      </c>
      <c r="Y355">
        <v>1817</v>
      </c>
      <c r="Z355">
        <v>624</v>
      </c>
      <c r="AA355">
        <v>1827</v>
      </c>
      <c r="AB355">
        <v>624</v>
      </c>
      <c r="AC355">
        <v>1827</v>
      </c>
      <c r="AE355">
        <f>HLOOKUP(Calc!$Y$8,look1,Sunrise_set!A355+2)</f>
        <v>624</v>
      </c>
      <c r="AF355">
        <f>HLOOKUP(Calc!$Z$8,look1,Sunrise_set!A355+2)</f>
        <v>1827</v>
      </c>
    </row>
    <row r="356" spans="1:32" x14ac:dyDescent="0.3">
      <c r="A356">
        <v>354</v>
      </c>
      <c r="B356">
        <v>601</v>
      </c>
      <c r="C356">
        <v>1809</v>
      </c>
      <c r="D356">
        <v>609</v>
      </c>
      <c r="E356">
        <v>1817</v>
      </c>
      <c r="F356">
        <v>605</v>
      </c>
      <c r="G356">
        <v>1813</v>
      </c>
      <c r="H356">
        <v>618</v>
      </c>
      <c r="I356">
        <v>1826</v>
      </c>
      <c r="J356">
        <v>612</v>
      </c>
      <c r="K356">
        <v>1819</v>
      </c>
      <c r="L356">
        <v>610</v>
      </c>
      <c r="M356">
        <v>1819</v>
      </c>
      <c r="N356">
        <v>613</v>
      </c>
      <c r="O356">
        <v>1821</v>
      </c>
      <c r="P356">
        <v>610</v>
      </c>
      <c r="Q356">
        <v>1818</v>
      </c>
      <c r="R356">
        <v>603</v>
      </c>
      <c r="S356">
        <v>1811</v>
      </c>
      <c r="T356">
        <v>622</v>
      </c>
      <c r="U356">
        <v>1829</v>
      </c>
      <c r="V356">
        <v>618</v>
      </c>
      <c r="W356">
        <v>1826</v>
      </c>
      <c r="X356">
        <v>611</v>
      </c>
      <c r="Y356">
        <v>1819</v>
      </c>
      <c r="Z356">
        <v>621</v>
      </c>
      <c r="AA356">
        <v>1829</v>
      </c>
      <c r="AB356">
        <v>621</v>
      </c>
      <c r="AC356">
        <v>1830</v>
      </c>
      <c r="AE356">
        <f>HLOOKUP(Calc!$Y$8,look1,Sunrise_set!A356+2)</f>
        <v>621</v>
      </c>
      <c r="AF356">
        <f>HLOOKUP(Calc!$Z$8,look1,Sunrise_set!A356+2)</f>
        <v>1830</v>
      </c>
    </row>
    <row r="357" spans="1:32" x14ac:dyDescent="0.3">
      <c r="A357">
        <v>355</v>
      </c>
      <c r="B357">
        <v>559</v>
      </c>
      <c r="C357">
        <v>1811</v>
      </c>
      <c r="D357">
        <v>607</v>
      </c>
      <c r="E357">
        <v>1819</v>
      </c>
      <c r="F357">
        <v>603</v>
      </c>
      <c r="G357">
        <v>1814</v>
      </c>
      <c r="H357">
        <v>616</v>
      </c>
      <c r="I357">
        <v>1828</v>
      </c>
      <c r="J357">
        <v>609</v>
      </c>
      <c r="K357">
        <v>1821</v>
      </c>
      <c r="L357">
        <v>608</v>
      </c>
      <c r="M357">
        <v>1821</v>
      </c>
      <c r="N357">
        <v>611</v>
      </c>
      <c r="O357">
        <v>1823</v>
      </c>
      <c r="P357">
        <v>608</v>
      </c>
      <c r="Q357">
        <v>1820</v>
      </c>
      <c r="R357">
        <v>601</v>
      </c>
      <c r="S357">
        <v>1813</v>
      </c>
      <c r="T357">
        <v>619</v>
      </c>
      <c r="U357">
        <v>1831</v>
      </c>
      <c r="V357">
        <v>616</v>
      </c>
      <c r="W357">
        <v>1828</v>
      </c>
      <c r="X357">
        <v>608</v>
      </c>
      <c r="Y357">
        <v>1820</v>
      </c>
      <c r="Z357">
        <v>618</v>
      </c>
      <c r="AA357">
        <v>1831</v>
      </c>
      <c r="AB357">
        <v>618</v>
      </c>
      <c r="AC357">
        <v>1832</v>
      </c>
      <c r="AE357">
        <f>HLOOKUP(Calc!$Y$8,look1,Sunrise_set!A357+2)</f>
        <v>618</v>
      </c>
      <c r="AF357">
        <f>HLOOKUP(Calc!$Z$8,look1,Sunrise_set!A357+2)</f>
        <v>1832</v>
      </c>
    </row>
    <row r="358" spans="1:32" x14ac:dyDescent="0.3">
      <c r="A358">
        <v>356</v>
      </c>
      <c r="B358">
        <v>557</v>
      </c>
      <c r="C358">
        <v>1813</v>
      </c>
      <c r="D358">
        <v>604</v>
      </c>
      <c r="E358">
        <v>1820</v>
      </c>
      <c r="F358">
        <v>600</v>
      </c>
      <c r="G358">
        <v>1816</v>
      </c>
      <c r="H358">
        <v>613</v>
      </c>
      <c r="I358">
        <v>1830</v>
      </c>
      <c r="J358">
        <v>607</v>
      </c>
      <c r="K358">
        <v>1823</v>
      </c>
      <c r="L358">
        <v>605</v>
      </c>
      <c r="M358">
        <v>1823</v>
      </c>
      <c r="N358">
        <v>608</v>
      </c>
      <c r="O358">
        <v>1825</v>
      </c>
      <c r="P358">
        <v>606</v>
      </c>
      <c r="Q358">
        <v>1821</v>
      </c>
      <c r="R358">
        <v>559</v>
      </c>
      <c r="S358">
        <v>1814</v>
      </c>
      <c r="T358">
        <v>617</v>
      </c>
      <c r="U358">
        <v>1833</v>
      </c>
      <c r="V358">
        <v>614</v>
      </c>
      <c r="W358">
        <v>1829</v>
      </c>
      <c r="X358">
        <v>606</v>
      </c>
      <c r="Y358">
        <v>1822</v>
      </c>
      <c r="Z358">
        <v>616</v>
      </c>
      <c r="AA358">
        <v>1833</v>
      </c>
      <c r="AB358">
        <v>615</v>
      </c>
      <c r="AC358">
        <v>1834</v>
      </c>
      <c r="AE358">
        <f>HLOOKUP(Calc!$Y$8,look1,Sunrise_set!A358+2)</f>
        <v>615</v>
      </c>
      <c r="AF358">
        <f>HLOOKUP(Calc!$Z$8,look1,Sunrise_set!A358+2)</f>
        <v>1834</v>
      </c>
    </row>
    <row r="359" spans="1:32" x14ac:dyDescent="0.3">
      <c r="A359">
        <v>357</v>
      </c>
      <c r="B359">
        <v>554</v>
      </c>
      <c r="C359">
        <v>1814</v>
      </c>
      <c r="D359">
        <v>602</v>
      </c>
      <c r="E359">
        <v>1822</v>
      </c>
      <c r="F359">
        <v>558</v>
      </c>
      <c r="G359">
        <v>1818</v>
      </c>
      <c r="H359">
        <v>611</v>
      </c>
      <c r="I359">
        <v>1832</v>
      </c>
      <c r="J359">
        <v>605</v>
      </c>
      <c r="K359">
        <v>1825</v>
      </c>
      <c r="L359">
        <v>603</v>
      </c>
      <c r="M359">
        <v>1825</v>
      </c>
      <c r="N359">
        <v>606</v>
      </c>
      <c r="O359">
        <v>1827</v>
      </c>
      <c r="P359">
        <v>603</v>
      </c>
      <c r="Q359">
        <v>1823</v>
      </c>
      <c r="R359">
        <v>557</v>
      </c>
      <c r="S359">
        <v>1816</v>
      </c>
      <c r="T359">
        <v>615</v>
      </c>
      <c r="U359">
        <v>1834</v>
      </c>
      <c r="V359">
        <v>612</v>
      </c>
      <c r="W359">
        <v>1831</v>
      </c>
      <c r="X359">
        <v>603</v>
      </c>
      <c r="Y359">
        <v>1824</v>
      </c>
      <c r="Z359">
        <v>613</v>
      </c>
      <c r="AA359">
        <v>1835</v>
      </c>
      <c r="AB359">
        <v>613</v>
      </c>
      <c r="AC359">
        <v>1836</v>
      </c>
      <c r="AE359">
        <f>HLOOKUP(Calc!$Y$8,look1,Sunrise_set!A359+2)</f>
        <v>613</v>
      </c>
      <c r="AF359">
        <f>HLOOKUP(Calc!$Z$8,look1,Sunrise_set!A359+2)</f>
        <v>1836</v>
      </c>
    </row>
    <row r="360" spans="1:32" x14ac:dyDescent="0.3">
      <c r="A360">
        <v>358</v>
      </c>
      <c r="B360">
        <v>552</v>
      </c>
      <c r="C360">
        <v>1816</v>
      </c>
      <c r="D360">
        <v>559</v>
      </c>
      <c r="E360">
        <v>1824</v>
      </c>
      <c r="F360">
        <v>556</v>
      </c>
      <c r="G360">
        <v>1819</v>
      </c>
      <c r="H360">
        <v>608</v>
      </c>
      <c r="I360">
        <v>1833</v>
      </c>
      <c r="J360">
        <v>602</v>
      </c>
      <c r="K360">
        <v>1826</v>
      </c>
      <c r="L360">
        <v>600</v>
      </c>
      <c r="M360">
        <v>1826</v>
      </c>
      <c r="N360">
        <v>604</v>
      </c>
      <c r="O360">
        <v>1829</v>
      </c>
      <c r="P360">
        <v>601</v>
      </c>
      <c r="Q360">
        <v>1825</v>
      </c>
      <c r="R360">
        <v>554</v>
      </c>
      <c r="S360">
        <v>1818</v>
      </c>
      <c r="T360">
        <v>612</v>
      </c>
      <c r="U360">
        <v>1836</v>
      </c>
      <c r="V360">
        <v>610</v>
      </c>
      <c r="W360">
        <v>1833</v>
      </c>
      <c r="X360">
        <v>601</v>
      </c>
      <c r="Y360">
        <v>1826</v>
      </c>
      <c r="Z360">
        <v>610</v>
      </c>
      <c r="AA360">
        <v>1838</v>
      </c>
      <c r="AB360">
        <v>610</v>
      </c>
      <c r="AC360">
        <v>1838</v>
      </c>
      <c r="AE360">
        <f>HLOOKUP(Calc!$Y$8,look1,Sunrise_set!A360+2)</f>
        <v>610</v>
      </c>
      <c r="AF360">
        <f>HLOOKUP(Calc!$Z$8,look1,Sunrise_set!A360+2)</f>
        <v>1838</v>
      </c>
    </row>
    <row r="361" spans="1:32" x14ac:dyDescent="0.3">
      <c r="A361">
        <v>359</v>
      </c>
      <c r="B361">
        <v>550</v>
      </c>
      <c r="C361">
        <v>1818</v>
      </c>
      <c r="D361">
        <v>557</v>
      </c>
      <c r="E361">
        <v>1826</v>
      </c>
      <c r="F361">
        <v>554</v>
      </c>
      <c r="G361">
        <v>1821</v>
      </c>
      <c r="H361">
        <v>606</v>
      </c>
      <c r="I361">
        <v>1835</v>
      </c>
      <c r="J361">
        <v>600</v>
      </c>
      <c r="K361">
        <v>1828</v>
      </c>
      <c r="L361">
        <v>558</v>
      </c>
      <c r="M361">
        <v>1828</v>
      </c>
      <c r="N361">
        <v>601</v>
      </c>
      <c r="O361">
        <v>1830</v>
      </c>
      <c r="P361">
        <v>559</v>
      </c>
      <c r="Q361">
        <v>1826</v>
      </c>
      <c r="R361">
        <v>552</v>
      </c>
      <c r="S361">
        <v>1819</v>
      </c>
      <c r="T361">
        <v>610</v>
      </c>
      <c r="U361">
        <v>1838</v>
      </c>
      <c r="V361">
        <v>607</v>
      </c>
      <c r="W361">
        <v>1834</v>
      </c>
      <c r="X361">
        <v>558</v>
      </c>
      <c r="Y361">
        <v>1828</v>
      </c>
      <c r="Z361">
        <v>608</v>
      </c>
      <c r="AA361">
        <v>1840</v>
      </c>
      <c r="AB361">
        <v>607</v>
      </c>
      <c r="AC361">
        <v>1840</v>
      </c>
      <c r="AE361">
        <f>HLOOKUP(Calc!$Y$8,look1,Sunrise_set!A361+2)</f>
        <v>607</v>
      </c>
      <c r="AF361">
        <f>HLOOKUP(Calc!$Z$8,look1,Sunrise_set!A361+2)</f>
        <v>1840</v>
      </c>
    </row>
    <row r="362" spans="1:32" x14ac:dyDescent="0.3">
      <c r="A362">
        <v>360</v>
      </c>
      <c r="B362">
        <v>547</v>
      </c>
      <c r="C362">
        <v>1820</v>
      </c>
      <c r="D362">
        <v>555</v>
      </c>
      <c r="E362">
        <v>1828</v>
      </c>
      <c r="F362">
        <v>551</v>
      </c>
      <c r="G362">
        <v>1823</v>
      </c>
      <c r="H362">
        <v>604</v>
      </c>
      <c r="I362">
        <v>1837</v>
      </c>
      <c r="J362">
        <v>558</v>
      </c>
      <c r="K362">
        <v>1830</v>
      </c>
      <c r="L362">
        <v>555</v>
      </c>
      <c r="M362">
        <v>1830</v>
      </c>
      <c r="N362">
        <v>559</v>
      </c>
      <c r="O362">
        <v>1832</v>
      </c>
      <c r="P362">
        <v>557</v>
      </c>
      <c r="Q362">
        <v>1828</v>
      </c>
      <c r="R362">
        <v>550</v>
      </c>
      <c r="S362">
        <v>1821</v>
      </c>
      <c r="T362">
        <v>608</v>
      </c>
      <c r="U362">
        <v>1840</v>
      </c>
      <c r="V362">
        <v>605</v>
      </c>
      <c r="W362">
        <v>1836</v>
      </c>
      <c r="X362">
        <v>556</v>
      </c>
      <c r="Y362">
        <v>1830</v>
      </c>
      <c r="Z362">
        <v>605</v>
      </c>
      <c r="AA362">
        <v>1842</v>
      </c>
      <c r="AB362">
        <v>604</v>
      </c>
      <c r="AC362">
        <v>1843</v>
      </c>
      <c r="AE362">
        <f>HLOOKUP(Calc!$Y$8,look1,Sunrise_set!A362+2)</f>
        <v>604</v>
      </c>
      <c r="AF362">
        <f>HLOOKUP(Calc!$Z$8,look1,Sunrise_set!A362+2)</f>
        <v>1843</v>
      </c>
    </row>
    <row r="363" spans="1:32" x14ac:dyDescent="0.3">
      <c r="A363">
        <v>361</v>
      </c>
      <c r="B363">
        <v>545</v>
      </c>
      <c r="C363">
        <v>1821</v>
      </c>
      <c r="D363">
        <v>552</v>
      </c>
      <c r="E363">
        <v>1829</v>
      </c>
      <c r="F363">
        <v>549</v>
      </c>
      <c r="G363">
        <v>1824</v>
      </c>
      <c r="H363">
        <v>601</v>
      </c>
      <c r="I363">
        <v>1839</v>
      </c>
      <c r="J363">
        <v>555</v>
      </c>
      <c r="K363">
        <v>1832</v>
      </c>
      <c r="L363">
        <v>553</v>
      </c>
      <c r="M363">
        <v>1832</v>
      </c>
      <c r="N363">
        <v>556</v>
      </c>
      <c r="O363">
        <v>1834</v>
      </c>
      <c r="P363">
        <v>554</v>
      </c>
      <c r="Q363">
        <v>1830</v>
      </c>
      <c r="R363">
        <v>548</v>
      </c>
      <c r="S363">
        <v>1822</v>
      </c>
      <c r="T363">
        <v>605</v>
      </c>
      <c r="U363">
        <v>1841</v>
      </c>
      <c r="V363">
        <v>603</v>
      </c>
      <c r="W363">
        <v>1837</v>
      </c>
      <c r="X363">
        <v>553</v>
      </c>
      <c r="Y363">
        <v>1832</v>
      </c>
      <c r="Z363">
        <v>603</v>
      </c>
      <c r="AA363">
        <v>1844</v>
      </c>
      <c r="AB363">
        <v>602</v>
      </c>
      <c r="AC363">
        <v>1845</v>
      </c>
      <c r="AE363">
        <f>HLOOKUP(Calc!$Y$8,look1,Sunrise_set!A363+2)</f>
        <v>602</v>
      </c>
      <c r="AF363">
        <f>HLOOKUP(Calc!$Z$8,look1,Sunrise_set!A363+2)</f>
        <v>1845</v>
      </c>
    </row>
    <row r="364" spans="1:32" x14ac:dyDescent="0.3">
      <c r="A364">
        <v>362</v>
      </c>
      <c r="B364">
        <v>543</v>
      </c>
      <c r="C364">
        <v>1823</v>
      </c>
      <c r="D364">
        <v>550</v>
      </c>
      <c r="E364">
        <v>1831</v>
      </c>
      <c r="F364">
        <v>547</v>
      </c>
      <c r="G364">
        <v>1826</v>
      </c>
      <c r="H364">
        <v>559</v>
      </c>
      <c r="I364">
        <v>1841</v>
      </c>
      <c r="J364">
        <v>553</v>
      </c>
      <c r="K364">
        <v>1833</v>
      </c>
      <c r="L364">
        <v>550</v>
      </c>
      <c r="M364">
        <v>1834</v>
      </c>
      <c r="N364">
        <v>554</v>
      </c>
      <c r="O364">
        <v>1836</v>
      </c>
      <c r="P364">
        <v>552</v>
      </c>
      <c r="Q364">
        <v>1831</v>
      </c>
      <c r="R364">
        <v>545</v>
      </c>
      <c r="S364">
        <v>1824</v>
      </c>
      <c r="T364">
        <v>603</v>
      </c>
      <c r="U364">
        <v>1843</v>
      </c>
      <c r="V364">
        <v>601</v>
      </c>
      <c r="W364">
        <v>1839</v>
      </c>
      <c r="X364">
        <v>551</v>
      </c>
      <c r="Y364">
        <v>1833</v>
      </c>
      <c r="Z364">
        <v>600</v>
      </c>
      <c r="AA364">
        <v>1846</v>
      </c>
      <c r="AB364">
        <v>559</v>
      </c>
      <c r="AC364">
        <v>1847</v>
      </c>
      <c r="AE364">
        <f>HLOOKUP(Calc!$Y$8,look1,Sunrise_set!A364+2)</f>
        <v>559</v>
      </c>
      <c r="AF364">
        <f>HLOOKUP(Calc!$Z$8,look1,Sunrise_set!A364+2)</f>
        <v>1847</v>
      </c>
    </row>
    <row r="365" spans="1:32" x14ac:dyDescent="0.3">
      <c r="A365">
        <v>363</v>
      </c>
      <c r="B365">
        <v>540</v>
      </c>
      <c r="C365">
        <v>1825</v>
      </c>
      <c r="D365">
        <v>547</v>
      </c>
      <c r="E365">
        <v>1833</v>
      </c>
      <c r="F365">
        <v>545</v>
      </c>
      <c r="G365">
        <v>1828</v>
      </c>
      <c r="H365">
        <v>556</v>
      </c>
      <c r="I365">
        <v>1842</v>
      </c>
      <c r="J365">
        <v>550</v>
      </c>
      <c r="K365">
        <v>1835</v>
      </c>
      <c r="L365">
        <v>548</v>
      </c>
      <c r="M365">
        <v>1836</v>
      </c>
      <c r="N365">
        <v>551</v>
      </c>
      <c r="O365">
        <v>1838</v>
      </c>
      <c r="P365">
        <v>550</v>
      </c>
      <c r="Q365">
        <v>1833</v>
      </c>
      <c r="R365">
        <v>543</v>
      </c>
      <c r="S365">
        <v>1826</v>
      </c>
      <c r="T365">
        <v>601</v>
      </c>
      <c r="U365">
        <v>1845</v>
      </c>
      <c r="V365">
        <v>558</v>
      </c>
      <c r="W365">
        <v>1841</v>
      </c>
      <c r="X365">
        <v>548</v>
      </c>
      <c r="Y365">
        <v>1835</v>
      </c>
      <c r="Z365">
        <v>557</v>
      </c>
      <c r="AA365">
        <v>1848</v>
      </c>
      <c r="AB365">
        <v>556</v>
      </c>
      <c r="AC365">
        <v>1849</v>
      </c>
      <c r="AE365">
        <f>HLOOKUP(Calc!$Y$8,look1,Sunrise_set!A365+2)</f>
        <v>556</v>
      </c>
      <c r="AF365">
        <f>HLOOKUP(Calc!$Z$8,look1,Sunrise_set!A365+2)</f>
        <v>1849</v>
      </c>
    </row>
    <row r="366" spans="1:32" x14ac:dyDescent="0.3">
      <c r="A366">
        <v>364</v>
      </c>
      <c r="B366">
        <v>538</v>
      </c>
      <c r="C366">
        <v>1827</v>
      </c>
      <c r="D366">
        <v>545</v>
      </c>
      <c r="E366">
        <v>1835</v>
      </c>
      <c r="F366">
        <v>542</v>
      </c>
      <c r="G366">
        <v>1829</v>
      </c>
      <c r="H366">
        <v>554</v>
      </c>
      <c r="I366">
        <v>1844</v>
      </c>
      <c r="J366">
        <v>548</v>
      </c>
      <c r="K366">
        <v>1837</v>
      </c>
      <c r="L366">
        <v>545</v>
      </c>
      <c r="M366">
        <v>1838</v>
      </c>
      <c r="N366">
        <v>549</v>
      </c>
      <c r="O366">
        <v>1840</v>
      </c>
      <c r="P366">
        <v>548</v>
      </c>
      <c r="Q366">
        <v>1834</v>
      </c>
      <c r="R366">
        <v>541</v>
      </c>
      <c r="S366">
        <v>1827</v>
      </c>
      <c r="T366">
        <v>559</v>
      </c>
      <c r="U366">
        <v>1846</v>
      </c>
      <c r="V366">
        <v>556</v>
      </c>
      <c r="W366">
        <v>1842</v>
      </c>
      <c r="X366">
        <v>546</v>
      </c>
      <c r="Y366">
        <v>1837</v>
      </c>
      <c r="Z366">
        <v>555</v>
      </c>
      <c r="AA366">
        <v>1850</v>
      </c>
      <c r="AB366">
        <v>553</v>
      </c>
      <c r="AC366">
        <v>1851</v>
      </c>
      <c r="AE366">
        <f>HLOOKUP(Calc!$Y$8,look1,Sunrise_set!A366+2)</f>
        <v>553</v>
      </c>
      <c r="AF366">
        <f>HLOOKUP(Calc!$Z$8,look1,Sunrise_set!A366+2)</f>
        <v>1851</v>
      </c>
    </row>
    <row r="367" spans="1:32" x14ac:dyDescent="0.3">
      <c r="A367">
        <v>365</v>
      </c>
      <c r="B367">
        <v>536</v>
      </c>
      <c r="C367">
        <v>1828</v>
      </c>
      <c r="D367">
        <v>543</v>
      </c>
      <c r="E367">
        <v>1837</v>
      </c>
      <c r="F367">
        <v>540</v>
      </c>
      <c r="G367">
        <v>1831</v>
      </c>
      <c r="H367">
        <v>552</v>
      </c>
      <c r="I367">
        <v>1846</v>
      </c>
      <c r="J367">
        <v>546</v>
      </c>
      <c r="K367">
        <v>1839</v>
      </c>
      <c r="L367">
        <v>542</v>
      </c>
      <c r="M367">
        <v>1840</v>
      </c>
      <c r="N367">
        <v>547</v>
      </c>
      <c r="O367">
        <v>1841</v>
      </c>
      <c r="P367">
        <v>545</v>
      </c>
      <c r="Q367">
        <v>1836</v>
      </c>
      <c r="R367">
        <v>539</v>
      </c>
      <c r="S367">
        <v>1829</v>
      </c>
      <c r="T367">
        <v>556</v>
      </c>
      <c r="U367">
        <v>1848</v>
      </c>
      <c r="V367">
        <v>554</v>
      </c>
      <c r="W367">
        <v>1844</v>
      </c>
      <c r="X367">
        <v>544</v>
      </c>
      <c r="Y367">
        <v>1839</v>
      </c>
      <c r="Z367">
        <v>552</v>
      </c>
      <c r="AA367">
        <v>1852</v>
      </c>
      <c r="AB367">
        <v>550</v>
      </c>
      <c r="AC367">
        <v>1853</v>
      </c>
      <c r="AE367">
        <f>HLOOKUP(Calc!$Y$8,look1,Sunrise_set!A367+2)</f>
        <v>550</v>
      </c>
      <c r="AF367">
        <f>HLOOKUP(Calc!$Z$8,look1,Sunrise_set!A367+2)</f>
        <v>1853</v>
      </c>
    </row>
    <row r="368" spans="1:32" x14ac:dyDescent="0.3">
      <c r="A368">
        <v>366</v>
      </c>
      <c r="B368">
        <v>533</v>
      </c>
      <c r="C368">
        <v>1830</v>
      </c>
      <c r="D368">
        <v>540</v>
      </c>
      <c r="E368">
        <v>1838</v>
      </c>
      <c r="F368">
        <v>538</v>
      </c>
      <c r="G368">
        <v>1833</v>
      </c>
      <c r="H368">
        <v>549</v>
      </c>
      <c r="I368">
        <v>1848</v>
      </c>
      <c r="J368">
        <v>543</v>
      </c>
      <c r="K368">
        <v>1840</v>
      </c>
      <c r="L368">
        <v>540</v>
      </c>
      <c r="M368">
        <v>1842</v>
      </c>
      <c r="N368">
        <v>544</v>
      </c>
      <c r="O368">
        <v>1843</v>
      </c>
      <c r="P368">
        <v>543</v>
      </c>
      <c r="Q368">
        <v>1838</v>
      </c>
      <c r="R368">
        <v>536</v>
      </c>
      <c r="S368">
        <v>1831</v>
      </c>
      <c r="T368">
        <v>554</v>
      </c>
      <c r="U368">
        <v>1850</v>
      </c>
      <c r="V368">
        <v>552</v>
      </c>
      <c r="W368">
        <v>1846</v>
      </c>
      <c r="X368">
        <v>541</v>
      </c>
      <c r="Y368">
        <v>1841</v>
      </c>
      <c r="Z368">
        <v>550</v>
      </c>
      <c r="AA368">
        <v>1854</v>
      </c>
      <c r="AB368">
        <v>548</v>
      </c>
      <c r="AC368">
        <v>1856</v>
      </c>
      <c r="AE368">
        <f>HLOOKUP(Calc!$Y$8,look1,Sunrise_set!A368+2)</f>
        <v>548</v>
      </c>
      <c r="AF368">
        <f>HLOOKUP(Calc!$Z$8,look1,Sunrise_set!A368+2)</f>
        <v>1856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14"/>
  <sheetViews>
    <sheetView tabSelected="1" workbookViewId="0">
      <selection activeCell="F21" sqref="F21"/>
    </sheetView>
  </sheetViews>
  <sheetFormatPr defaultRowHeight="14.4" x14ac:dyDescent="0.3"/>
  <cols>
    <col min="1" max="1" width="21.33203125" customWidth="1"/>
    <col min="2" max="2" width="21.6640625" customWidth="1"/>
    <col min="3" max="3" width="12.6640625" bestFit="1" customWidth="1"/>
    <col min="4" max="4" width="9" bestFit="1" customWidth="1"/>
    <col min="5" max="5" width="8.6640625" bestFit="1" customWidth="1"/>
    <col min="6" max="6" width="13.88671875" bestFit="1" customWidth="1"/>
    <col min="7" max="7" width="8.6640625" bestFit="1" customWidth="1"/>
    <col min="8" max="8" width="13.88671875" bestFit="1" customWidth="1"/>
    <col min="9" max="9" width="8.6640625" bestFit="1" customWidth="1"/>
    <col min="10" max="10" width="13.88671875" bestFit="1" customWidth="1"/>
    <col min="11" max="11" width="8.6640625" bestFit="1" customWidth="1"/>
    <col min="12" max="12" width="13.88671875" bestFit="1" customWidth="1"/>
    <col min="13" max="13" width="8.6640625" bestFit="1" customWidth="1"/>
    <col min="14" max="14" width="13.88671875" bestFit="1" customWidth="1"/>
    <col min="15" max="15" width="8.6640625" customWidth="1"/>
    <col min="16" max="16" width="13.88671875" bestFit="1" customWidth="1"/>
    <col min="17" max="17" width="8.6640625" customWidth="1"/>
    <col min="18" max="18" width="13.88671875" bestFit="1" customWidth="1"/>
    <col min="19" max="19" width="8.6640625" customWidth="1"/>
    <col min="20" max="20" width="9.88671875" bestFit="1" customWidth="1"/>
  </cols>
  <sheetData>
    <row r="1" spans="1:20" x14ac:dyDescent="0.3">
      <c r="A1" s="81" t="s">
        <v>120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x14ac:dyDescent="0.3">
      <c r="A2" s="50" t="s">
        <v>121</v>
      </c>
      <c r="B2" s="50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x14ac:dyDescent="0.3">
      <c r="A3" s="52" t="s">
        <v>122</v>
      </c>
      <c r="B3" s="52" t="s">
        <v>123</v>
      </c>
      <c r="C3" s="52" t="s">
        <v>124</v>
      </c>
      <c r="D3" s="52" t="s">
        <v>125</v>
      </c>
      <c r="E3" s="52" t="s">
        <v>126</v>
      </c>
      <c r="F3" s="53" t="s">
        <v>127</v>
      </c>
      <c r="G3" s="53" t="s">
        <v>126</v>
      </c>
      <c r="H3" s="53" t="s">
        <v>128</v>
      </c>
      <c r="I3" s="53" t="s">
        <v>126</v>
      </c>
      <c r="J3" s="53" t="s">
        <v>129</v>
      </c>
      <c r="K3" s="53" t="s">
        <v>126</v>
      </c>
      <c r="L3" s="53" t="s">
        <v>130</v>
      </c>
      <c r="M3" s="52" t="s">
        <v>126</v>
      </c>
      <c r="N3" s="52" t="s">
        <v>131</v>
      </c>
      <c r="O3" s="52" t="s">
        <v>126</v>
      </c>
      <c r="P3" s="52" t="s">
        <v>132</v>
      </c>
      <c r="Q3" s="52" t="s">
        <v>126</v>
      </c>
      <c r="R3" s="52" t="s">
        <v>133</v>
      </c>
      <c r="S3" s="52" t="s">
        <v>126</v>
      </c>
      <c r="T3" s="52" t="s">
        <v>134</v>
      </c>
    </row>
    <row r="4" spans="1:20" x14ac:dyDescent="0.3">
      <c r="A4" s="54"/>
      <c r="B4" s="54"/>
      <c r="C4" s="54"/>
      <c r="D4" s="55"/>
      <c r="E4" s="55"/>
      <c r="F4" s="56"/>
      <c r="G4" s="57"/>
      <c r="H4" s="56"/>
      <c r="I4" s="55"/>
      <c r="J4" s="56"/>
      <c r="K4" s="57"/>
      <c r="L4" s="56"/>
      <c r="M4" s="55"/>
      <c r="N4" s="54"/>
      <c r="O4" s="54"/>
      <c r="P4" s="54"/>
      <c r="Q4" s="54"/>
      <c r="R4" s="54"/>
      <c r="S4" s="54"/>
      <c r="T4" s="54"/>
    </row>
    <row r="5" spans="1:20" x14ac:dyDescent="0.3">
      <c r="A5" s="54" t="s">
        <v>135</v>
      </c>
      <c r="B5" s="54" t="s">
        <v>96</v>
      </c>
      <c r="C5" s="54" t="s">
        <v>136</v>
      </c>
      <c r="D5" s="55" t="s">
        <v>137</v>
      </c>
      <c r="E5" s="55">
        <v>100</v>
      </c>
      <c r="F5" s="56">
        <v>0</v>
      </c>
      <c r="G5" s="57">
        <v>75</v>
      </c>
      <c r="H5" s="56">
        <v>8.3333333333333329E-2</v>
      </c>
      <c r="I5" s="55">
        <v>60</v>
      </c>
      <c r="J5" s="56">
        <v>0.16666666666666666</v>
      </c>
      <c r="K5" s="57">
        <v>75</v>
      </c>
      <c r="L5" s="56">
        <v>0.25</v>
      </c>
      <c r="M5" s="55">
        <v>100</v>
      </c>
      <c r="N5" s="54"/>
      <c r="O5" s="54"/>
      <c r="P5" s="54"/>
      <c r="Q5" s="54"/>
      <c r="R5" s="54"/>
      <c r="S5" s="54"/>
      <c r="T5" s="54" t="s">
        <v>137</v>
      </c>
    </row>
    <row r="6" spans="1:20" x14ac:dyDescent="0.3">
      <c r="A6" s="54" t="s">
        <v>138</v>
      </c>
      <c r="B6" s="54" t="s">
        <v>93</v>
      </c>
      <c r="C6" s="54" t="s">
        <v>139</v>
      </c>
      <c r="D6" s="55" t="s">
        <v>137</v>
      </c>
      <c r="E6" s="55">
        <v>80</v>
      </c>
      <c r="F6" s="56">
        <v>0.95833333333333337</v>
      </c>
      <c r="G6" s="57">
        <v>60</v>
      </c>
      <c r="H6" s="56">
        <v>0.125</v>
      </c>
      <c r="I6" s="55">
        <v>0</v>
      </c>
      <c r="J6" s="56">
        <v>0.20833333333333334</v>
      </c>
      <c r="K6" s="57">
        <v>80</v>
      </c>
      <c r="L6" s="56"/>
      <c r="M6" s="55"/>
      <c r="N6" s="54"/>
      <c r="O6" s="54"/>
      <c r="P6" s="54"/>
      <c r="Q6" s="54"/>
      <c r="R6" s="54"/>
      <c r="S6" s="54"/>
      <c r="T6" s="54" t="s">
        <v>137</v>
      </c>
    </row>
    <row r="7" spans="1:20" x14ac:dyDescent="0.3">
      <c r="A7" s="54"/>
      <c r="B7" s="54"/>
      <c r="C7" s="54"/>
      <c r="D7" s="55"/>
      <c r="E7" s="55"/>
      <c r="F7" s="56"/>
      <c r="G7" s="57"/>
      <c r="H7" s="56"/>
      <c r="I7" s="55"/>
      <c r="J7" s="56"/>
      <c r="K7" s="57"/>
      <c r="L7" s="56"/>
      <c r="M7" s="55"/>
      <c r="N7" s="54"/>
      <c r="O7" s="54"/>
      <c r="P7" s="54"/>
      <c r="Q7" s="54"/>
      <c r="R7" s="54"/>
      <c r="S7" s="54"/>
      <c r="T7" s="54"/>
    </row>
    <row r="8" spans="1:20" x14ac:dyDescent="0.3">
      <c r="A8" s="58" t="s">
        <v>122</v>
      </c>
      <c r="B8" s="58" t="s">
        <v>123</v>
      </c>
      <c r="C8" s="58" t="s">
        <v>124</v>
      </c>
      <c r="D8" s="58" t="s">
        <v>125</v>
      </c>
      <c r="E8" s="58" t="s">
        <v>126</v>
      </c>
      <c r="F8" s="59" t="s">
        <v>127</v>
      </c>
      <c r="G8" s="59" t="s">
        <v>126</v>
      </c>
      <c r="H8" s="59" t="s">
        <v>128</v>
      </c>
      <c r="I8" s="59" t="s">
        <v>126</v>
      </c>
      <c r="J8" s="59" t="s">
        <v>129</v>
      </c>
      <c r="K8" s="59" t="s">
        <v>126</v>
      </c>
      <c r="L8" s="59" t="s">
        <v>130</v>
      </c>
      <c r="M8" s="58" t="s">
        <v>126</v>
      </c>
      <c r="N8" s="58" t="s">
        <v>131</v>
      </c>
      <c r="O8" s="58" t="s">
        <v>126</v>
      </c>
      <c r="P8" s="58" t="s">
        <v>132</v>
      </c>
      <c r="Q8" s="58" t="s">
        <v>126</v>
      </c>
      <c r="R8" s="58" t="s">
        <v>133</v>
      </c>
      <c r="S8" s="58" t="s">
        <v>126</v>
      </c>
      <c r="T8" s="58" t="s">
        <v>134</v>
      </c>
    </row>
    <row r="9" spans="1:20" x14ac:dyDescent="0.3">
      <c r="A9" s="60" t="s">
        <v>144</v>
      </c>
      <c r="B9" s="60" t="s">
        <v>88</v>
      </c>
      <c r="C9" s="60" t="s">
        <v>143</v>
      </c>
      <c r="D9" s="75" t="s">
        <v>87</v>
      </c>
      <c r="E9" s="75">
        <v>90</v>
      </c>
      <c r="F9" s="61">
        <v>0.83333333333333337</v>
      </c>
      <c r="G9" s="75">
        <v>75</v>
      </c>
      <c r="H9" s="61">
        <v>0.25</v>
      </c>
      <c r="I9" s="75">
        <v>100</v>
      </c>
      <c r="J9" s="61"/>
      <c r="K9" s="60"/>
      <c r="L9" s="61"/>
      <c r="M9" s="60"/>
      <c r="N9" s="61"/>
      <c r="O9" s="60"/>
      <c r="P9" s="61"/>
      <c r="Q9" s="61"/>
      <c r="R9" s="61"/>
      <c r="S9" s="61"/>
      <c r="T9" s="60" t="s">
        <v>137</v>
      </c>
    </row>
    <row r="10" spans="1:20" x14ac:dyDescent="0.3">
      <c r="A10" s="62"/>
      <c r="B10" s="62"/>
      <c r="C10" s="62"/>
      <c r="D10" s="62"/>
      <c r="E10" s="63"/>
      <c r="F10" s="64"/>
      <c r="G10" s="62"/>
      <c r="H10" s="64"/>
      <c r="I10" s="62"/>
      <c r="J10" s="64"/>
      <c r="K10" s="62"/>
      <c r="L10" s="64"/>
      <c r="M10" s="62"/>
      <c r="N10" s="64"/>
      <c r="O10" s="62"/>
      <c r="P10" s="64"/>
      <c r="Q10" s="64"/>
      <c r="R10" s="64"/>
      <c r="S10" s="64"/>
      <c r="T10" s="64"/>
    </row>
    <row r="11" spans="1:20" x14ac:dyDescent="0.3">
      <c r="A11" s="65"/>
      <c r="B11" s="65"/>
      <c r="C11" s="65"/>
      <c r="D11" s="65"/>
      <c r="E11" s="65"/>
      <c r="F11" s="66"/>
      <c r="G11" s="65"/>
      <c r="H11" s="66"/>
      <c r="I11" s="65"/>
      <c r="J11" s="66"/>
      <c r="K11" s="65"/>
      <c r="L11" s="66"/>
      <c r="M11" s="65"/>
      <c r="N11" s="66"/>
      <c r="O11" s="65"/>
      <c r="P11" s="66"/>
      <c r="Q11" s="66"/>
      <c r="R11" s="66"/>
      <c r="S11" s="66"/>
      <c r="T11" s="65"/>
    </row>
    <row r="12" spans="1:20" x14ac:dyDescent="0.3">
      <c r="A12" s="60"/>
      <c r="B12" s="60"/>
      <c r="C12" s="60"/>
      <c r="D12" s="60"/>
      <c r="E12" s="60"/>
      <c r="F12" s="67"/>
      <c r="G12" s="68"/>
      <c r="H12" s="61"/>
      <c r="I12" s="60"/>
      <c r="J12" s="61"/>
      <c r="K12" s="60"/>
      <c r="L12" s="60"/>
      <c r="M12" s="60"/>
      <c r="N12" s="60"/>
      <c r="O12" s="67"/>
      <c r="P12" s="61"/>
      <c r="Q12" s="61"/>
      <c r="R12" s="60"/>
      <c r="S12" s="60"/>
      <c r="T12" s="60"/>
    </row>
    <row r="13" spans="1:20" x14ac:dyDescent="0.3">
      <c r="A13" s="62"/>
      <c r="B13" s="62"/>
      <c r="C13" s="62"/>
      <c r="D13" s="62"/>
      <c r="E13" s="62"/>
      <c r="F13" s="64"/>
      <c r="G13" s="62"/>
      <c r="H13" s="64"/>
      <c r="I13" s="62"/>
      <c r="J13" s="64"/>
      <c r="K13" s="62"/>
      <c r="L13" s="62"/>
      <c r="M13" s="62"/>
      <c r="N13" s="62"/>
      <c r="O13" s="64"/>
      <c r="P13" s="64"/>
      <c r="Q13" s="64"/>
      <c r="R13" s="64"/>
      <c r="S13" s="64"/>
      <c r="T13" s="62"/>
    </row>
    <row r="14" spans="1:20" x14ac:dyDescent="0.3">
      <c r="A14" s="69"/>
      <c r="B14" s="69"/>
      <c r="C14" s="69"/>
      <c r="D14" s="69"/>
      <c r="E14" s="69"/>
      <c r="F14" s="70"/>
      <c r="G14" s="71"/>
      <c r="H14" s="70"/>
      <c r="I14" s="71"/>
      <c r="J14" s="70"/>
      <c r="K14" s="71"/>
      <c r="L14" s="69"/>
      <c r="M14" s="69"/>
      <c r="N14" s="69"/>
      <c r="O14" s="70"/>
      <c r="P14" s="70"/>
      <c r="Q14" s="70"/>
      <c r="R14" s="72"/>
      <c r="S14" s="66"/>
      <c r="T14" s="65"/>
    </row>
  </sheetData>
  <mergeCells count="1">
    <mergeCell ref="A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25"/>
  <sheetViews>
    <sheetView workbookViewId="0">
      <selection activeCell="F9" sqref="F9"/>
    </sheetView>
  </sheetViews>
  <sheetFormatPr defaultRowHeight="14.4" x14ac:dyDescent="0.3"/>
  <sheetData>
    <row r="1" spans="1:4" x14ac:dyDescent="0.3">
      <c r="A1" t="s">
        <v>142</v>
      </c>
      <c r="B1">
        <v>0</v>
      </c>
      <c r="C1">
        <v>0</v>
      </c>
      <c r="D1">
        <v>0</v>
      </c>
    </row>
    <row r="2" spans="1:4" x14ac:dyDescent="0.3">
      <c r="A2" t="s">
        <v>136</v>
      </c>
      <c r="B2">
        <v>30</v>
      </c>
      <c r="C2">
        <v>1</v>
      </c>
      <c r="D2">
        <v>5</v>
      </c>
    </row>
    <row r="3" spans="1:4" x14ac:dyDescent="0.3">
      <c r="C3">
        <v>2</v>
      </c>
      <c r="D3">
        <v>10</v>
      </c>
    </row>
    <row r="4" spans="1:4" x14ac:dyDescent="0.3">
      <c r="C4">
        <v>3</v>
      </c>
      <c r="D4">
        <v>15</v>
      </c>
    </row>
    <row r="5" spans="1:4" x14ac:dyDescent="0.3">
      <c r="C5">
        <v>4</v>
      </c>
      <c r="D5">
        <v>20</v>
      </c>
    </row>
    <row r="6" spans="1:4" x14ac:dyDescent="0.3">
      <c r="C6">
        <v>5</v>
      </c>
      <c r="D6">
        <v>25</v>
      </c>
    </row>
    <row r="7" spans="1:4" x14ac:dyDescent="0.3">
      <c r="C7">
        <v>6</v>
      </c>
      <c r="D7">
        <v>30</v>
      </c>
    </row>
    <row r="8" spans="1:4" x14ac:dyDescent="0.3">
      <c r="C8">
        <v>7</v>
      </c>
      <c r="D8">
        <v>35</v>
      </c>
    </row>
    <row r="9" spans="1:4" x14ac:dyDescent="0.3">
      <c r="C9">
        <v>8</v>
      </c>
      <c r="D9">
        <v>40</v>
      </c>
    </row>
    <row r="10" spans="1:4" x14ac:dyDescent="0.3">
      <c r="C10">
        <v>9</v>
      </c>
      <c r="D10">
        <v>45</v>
      </c>
    </row>
    <row r="11" spans="1:4" x14ac:dyDescent="0.3">
      <c r="C11">
        <v>10</v>
      </c>
      <c r="D11">
        <v>50</v>
      </c>
    </row>
    <row r="12" spans="1:4" x14ac:dyDescent="0.3">
      <c r="C12">
        <v>11</v>
      </c>
      <c r="D12">
        <v>55</v>
      </c>
    </row>
    <row r="13" spans="1:4" x14ac:dyDescent="0.3">
      <c r="C13">
        <v>12</v>
      </c>
      <c r="D13">
        <v>60</v>
      </c>
    </row>
    <row r="14" spans="1:4" x14ac:dyDescent="0.3">
      <c r="C14">
        <v>13</v>
      </c>
      <c r="D14">
        <v>65</v>
      </c>
    </row>
    <row r="15" spans="1:4" x14ac:dyDescent="0.3">
      <c r="C15">
        <v>14</v>
      </c>
      <c r="D15">
        <v>70</v>
      </c>
    </row>
    <row r="16" spans="1:4" x14ac:dyDescent="0.3">
      <c r="C16">
        <v>15</v>
      </c>
      <c r="D16">
        <v>75</v>
      </c>
    </row>
    <row r="17" spans="3:4" x14ac:dyDescent="0.3">
      <c r="C17">
        <v>16</v>
      </c>
      <c r="D17">
        <v>80</v>
      </c>
    </row>
    <row r="18" spans="3:4" x14ac:dyDescent="0.3">
      <c r="C18">
        <v>17</v>
      </c>
      <c r="D18">
        <v>85</v>
      </c>
    </row>
    <row r="19" spans="3:4" x14ac:dyDescent="0.3">
      <c r="C19">
        <v>18</v>
      </c>
      <c r="D19">
        <v>90</v>
      </c>
    </row>
    <row r="20" spans="3:4" x14ac:dyDescent="0.3">
      <c r="C20">
        <v>19</v>
      </c>
      <c r="D20">
        <v>95</v>
      </c>
    </row>
    <row r="21" spans="3:4" x14ac:dyDescent="0.3">
      <c r="C21">
        <v>20</v>
      </c>
      <c r="D21">
        <v>100</v>
      </c>
    </row>
    <row r="22" spans="3:4" x14ac:dyDescent="0.3">
      <c r="C22">
        <v>21</v>
      </c>
    </row>
    <row r="23" spans="3:4" x14ac:dyDescent="0.3">
      <c r="C23">
        <v>22</v>
      </c>
    </row>
    <row r="24" spans="3:4" x14ac:dyDescent="0.3">
      <c r="C24">
        <v>23</v>
      </c>
    </row>
    <row r="25" spans="3:4" x14ac:dyDescent="0.3">
      <c r="C2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Results</vt:lpstr>
      <vt:lpstr>800 Regimes</vt:lpstr>
      <vt:lpstr>Calc</vt:lpstr>
      <vt:lpstr>Sunrise_set</vt:lpstr>
      <vt:lpstr>VPSR Entry</vt:lpstr>
      <vt:lpstr>Dropdowns</vt:lpstr>
      <vt:lpstr>look1</vt:lpstr>
      <vt:lpstr>look2</vt:lpstr>
      <vt:lpstr>lookupPECU</vt:lpstr>
      <vt:lpstr>lookx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Jessop</dc:creator>
  <cp:lastModifiedBy>Jason Jackson</cp:lastModifiedBy>
  <dcterms:created xsi:type="dcterms:W3CDTF">2011-10-17T13:52:25Z</dcterms:created>
  <dcterms:modified xsi:type="dcterms:W3CDTF">2019-08-27T12:10:15Z</dcterms:modified>
</cp:coreProperties>
</file>